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490" windowHeight="3870" activeTab="2"/>
  </bookViews>
  <sheets>
    <sheet name="Details" sheetId="1" r:id="rId1"/>
    <sheet name="DATA" sheetId="2" r:id="rId2"/>
    <sheet name="GRAPHS" sheetId="3" r:id="rId3"/>
    <sheet name="EXPORT" sheetId="4" r:id="rId4"/>
  </sheets>
  <definedNames/>
  <calcPr fullCalcOnLoad="1"/>
</workbook>
</file>

<file path=xl/sharedStrings.xml><?xml version="1.0" encoding="utf-8"?>
<sst xmlns="http://schemas.openxmlformats.org/spreadsheetml/2006/main" count="117" uniqueCount="84">
  <si>
    <t>version</t>
  </si>
  <si>
    <t>creation</t>
  </si>
  <si>
    <t>filename</t>
  </si>
  <si>
    <t>:</t>
  </si>
  <si>
    <t>forcings</t>
  </si>
  <si>
    <t>open/closed?</t>
  </si>
  <si>
    <t>sed save?</t>
  </si>
  <si>
    <t>sedcor save?</t>
  </si>
  <si>
    <t>run (ka)</t>
  </si>
  <si>
    <t>spin-up (ka)</t>
  </si>
  <si>
    <t>Data</t>
  </si>
  <si>
    <t>SUE0803</t>
  </si>
  <si>
    <t>year</t>
  </si>
  <si>
    <t>(Ma)</t>
  </si>
  <si>
    <t>#01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</si>
  <si>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</si>
  <si>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</si>
  <si>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</si>
  <si>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</si>
  <si>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</si>
  <si>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</si>
  <si>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</si>
  <si>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</si>
  <si>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</si>
  <si>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</si>
  <si>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</si>
  <si>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</si>
  <si>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</si>
  <si>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</si>
  <si>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</si>
  <si>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</si>
  <si>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</si>
  <si>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</si>
  <si>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</si>
  <si>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</si>
  <si>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</si>
  <si>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</si>
  <si>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</si>
  <si>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</si>
  <si>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r>
      <t>&lt; neri_kyrstepdata_SUR &gt;</t>
    </r>
    <r>
      <rPr>
        <sz val="10"/>
        <rFont val="Arial"/>
        <family val="2"/>
      </rPr>
      <t xml:space="preserve"> (MEAN VOLUME-BASED SURFACE CONDITIONS)</t>
    </r>
  </si>
  <si>
    <t>&lt; neri_kyrstepdata &gt;</t>
  </si>
  <si>
    <r>
      <t>&lt; neri_kyrstepdata_TOT &gt;</t>
    </r>
    <r>
      <rPr>
        <sz val="10"/>
        <rFont val="Arial"/>
        <family val="2"/>
      </rPr>
      <t xml:space="preserve"> (MEAN VOLUME-BASED GLOBAL CONDITIONS)</t>
    </r>
  </si>
  <si>
    <t>run ID</t>
  </si>
  <si>
    <t>MIN</t>
  </si>
  <si>
    <t>MAX</t>
  </si>
  <si>
    <t>total C</t>
  </si>
  <si>
    <t>(GtC)</t>
  </si>
  <si>
    <t>(mol)</t>
  </si>
  <si>
    <t>NOTE: 1 ppm CO2 = 2.12 GtC [IPCC, 1990]</t>
  </si>
  <si>
    <t>(OR: 1.77E+14 mol C)</t>
  </si>
  <si>
    <t>ocean C</t>
  </si>
  <si>
    <t>atm C</t>
  </si>
  <si>
    <t>#26</t>
  </si>
  <si>
    <t>#27</t>
  </si>
  <si>
    <t>#28</t>
  </si>
  <si>
    <t>#29</t>
  </si>
  <si>
    <t>sea-level</t>
  </si>
  <si>
    <t>area</t>
  </si>
  <si>
    <t>pCO2</t>
  </si>
  <si>
    <t>&lt;T&gt;</t>
  </si>
  <si>
    <t>&lt;S&gt;</t>
  </si>
  <si>
    <t>&lt;SST&gt;</t>
  </si>
  <si>
    <t>&lt;SSS&gt;</t>
  </si>
  <si>
    <t>&lt;DIC&gt;</t>
  </si>
  <si>
    <t>&lt;ALK&gt;</t>
  </si>
  <si>
    <t>k</t>
  </si>
  <si>
    <r>
      <t>f</t>
    </r>
    <r>
      <rPr>
        <sz val="8"/>
        <rFont val="Arial"/>
        <family val="2"/>
      </rPr>
      <t>CaCO</t>
    </r>
    <r>
      <rPr>
        <vertAlign val="subscript"/>
        <sz val="8"/>
        <rFont val="Arial"/>
        <family val="2"/>
      </rPr>
      <t>3(neri)</t>
    </r>
  </si>
  <si>
    <r>
      <t>W</t>
    </r>
    <r>
      <rPr>
        <vertAlign val="subscript"/>
        <sz val="8"/>
        <rFont val="Arial"/>
        <family val="2"/>
      </rPr>
      <t>(neri)</t>
    </r>
  </si>
  <si>
    <t>erosion</t>
  </si>
  <si>
    <t>inventory</t>
  </si>
  <si>
    <t>weathering</t>
  </si>
  <si>
    <t>n/a</t>
  </si>
  <si>
    <t>&lt;---------------- mass weighted means ------------------&gt;</t>
  </si>
  <si>
    <t>CSH</t>
  </si>
  <si>
    <t>ASH</t>
  </si>
  <si>
    <r>
      <t>p</t>
    </r>
    <r>
      <rPr>
        <sz val="8"/>
        <rFont val="Arial"/>
        <family val="2"/>
      </rPr>
      <t>H</t>
    </r>
  </si>
  <si>
    <r>
      <t>W</t>
    </r>
    <r>
      <rPr>
        <sz val="8"/>
        <rFont val="Arial"/>
        <family val="2"/>
      </rPr>
      <t>arg</t>
    </r>
  </si>
  <si>
    <r>
      <t>W</t>
    </r>
    <r>
      <rPr>
        <sz val="8"/>
        <rFont val="Arial"/>
        <family val="2"/>
      </rPr>
      <t>cal</t>
    </r>
  </si>
  <si>
    <r>
      <t>[HCO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]</t>
    </r>
  </si>
  <si>
    <r>
      <t>[CO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  <r>
      <rPr>
        <sz val="8"/>
        <rFont val="Arial"/>
        <family val="2"/>
      </rPr>
      <t>]</t>
    </r>
  </si>
  <si>
    <r>
      <t>[CO</t>
    </r>
    <r>
      <rPr>
        <vertAlign val="subscript"/>
        <sz val="8"/>
        <rFont val="Arial"/>
        <family val="2"/>
      </rPr>
      <t>2(aq)</t>
    </r>
    <r>
      <rPr>
        <sz val="8"/>
        <rFont val="Arial"/>
        <family val="2"/>
      </rPr>
      <t>]</t>
    </r>
  </si>
  <si>
    <r>
      <t>fugCO</t>
    </r>
    <r>
      <rPr>
        <vertAlign val="subscript"/>
        <sz val="8"/>
        <rFont val="Arial"/>
        <family val="2"/>
      </rPr>
      <t>2</t>
    </r>
  </si>
  <si>
    <t>&lt;---------------------------------------------------------------------------- cell volume weighted means ------------------------------------------------------------------------&gt;</t>
  </si>
  <si>
    <r>
      <t>(</t>
    </r>
    <r>
      <rPr>
        <sz val="8"/>
        <rFont val="Symbol"/>
        <family val="1"/>
      </rPr>
      <t>d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>C)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</si>
</sst>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E+00"/>
    <numFmt numFmtId="180" formatCode="0.0"/>
    <numFmt numFmtId="181" formatCode="0.0E+00"/>
    <numFmt numFmtId="182" formatCode="0.E+00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vertAlign val="subscript"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Symbol"/>
      <family val="1"/>
    </font>
    <font>
      <i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1" fontId="0" fillId="0" borderId="0" xfId="0" applyNumberFormat="1" applyAlignment="1">
      <alignment/>
    </xf>
    <xf numFmtId="178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DATA!$AW$10:$AW$38</c:f>
              <c:numCache>
                <c:ptCount val="29"/>
                <c:pt idx="0">
                  <c:v>7.97004</c:v>
                </c:pt>
                <c:pt idx="1">
                  <c:v>7.85282</c:v>
                </c:pt>
                <c:pt idx="2">
                  <c:v>7.72615</c:v>
                </c:pt>
                <c:pt idx="3">
                  <c:v>7.58521</c:v>
                </c:pt>
                <c:pt idx="4">
                  <c:v>7.4645</c:v>
                </c:pt>
                <c:pt idx="5">
                  <c:v>7.39869</c:v>
                </c:pt>
                <c:pt idx="6">
                  <c:v>7.27823</c:v>
                </c:pt>
                <c:pt idx="7">
                  <c:v>7.39109</c:v>
                </c:pt>
                <c:pt idx="8">
                  <c:v>7.42548</c:v>
                </c:pt>
                <c:pt idx="9">
                  <c:v>7.43674</c:v>
                </c:pt>
                <c:pt idx="10">
                  <c:v>7.37673</c:v>
                </c:pt>
                <c:pt idx="11">
                  <c:v>7.57276</c:v>
                </c:pt>
                <c:pt idx="12">
                  <c:v>7.64521</c:v>
                </c:pt>
                <c:pt idx="13">
                  <c:v>7.69831</c:v>
                </c:pt>
                <c:pt idx="14">
                  <c:v>7.86562</c:v>
                </c:pt>
                <c:pt idx="15">
                  <c:v>7.63568</c:v>
                </c:pt>
                <c:pt idx="16">
                  <c:v>7.83925</c:v>
                </c:pt>
                <c:pt idx="17">
                  <c:v>7.73092</c:v>
                </c:pt>
                <c:pt idx="18">
                  <c:v>7.43972</c:v>
                </c:pt>
                <c:pt idx="19">
                  <c:v>7.33441</c:v>
                </c:pt>
                <c:pt idx="20">
                  <c:v>7.35011</c:v>
                </c:pt>
                <c:pt idx="21">
                  <c:v>7.2638</c:v>
                </c:pt>
                <c:pt idx="22">
                  <c:v>7.20165</c:v>
                </c:pt>
                <c:pt idx="23">
                  <c:v>7.22674</c:v>
                </c:pt>
                <c:pt idx="24">
                  <c:v>7.2377</c:v>
                </c:pt>
                <c:pt idx="25">
                  <c:v>7.19884</c:v>
                </c:pt>
                <c:pt idx="26">
                  <c:v>7.14236</c:v>
                </c:pt>
                <c:pt idx="27">
                  <c:v>7.15933</c:v>
                </c:pt>
                <c:pt idx="28">
                  <c:v>7.39178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DATA!$AI$10:$AI$38</c:f>
              <c:numCache>
                <c:ptCount val="29"/>
                <c:pt idx="0">
                  <c:v>8.17219</c:v>
                </c:pt>
                <c:pt idx="1">
                  <c:v>8.10354</c:v>
                </c:pt>
                <c:pt idx="2">
                  <c:v>8.0011</c:v>
                </c:pt>
                <c:pt idx="3">
                  <c:v>7.85497</c:v>
                </c:pt>
                <c:pt idx="4">
                  <c:v>7.73759</c:v>
                </c:pt>
                <c:pt idx="5">
                  <c:v>7.67674</c:v>
                </c:pt>
                <c:pt idx="6">
                  <c:v>7.48147</c:v>
                </c:pt>
                <c:pt idx="7">
                  <c:v>7.64672</c:v>
                </c:pt>
                <c:pt idx="8">
                  <c:v>7.62947</c:v>
                </c:pt>
                <c:pt idx="9">
                  <c:v>7.63929</c:v>
                </c:pt>
                <c:pt idx="10">
                  <c:v>7.52878</c:v>
                </c:pt>
                <c:pt idx="11">
                  <c:v>7.75083</c:v>
                </c:pt>
                <c:pt idx="12">
                  <c:v>7.8459</c:v>
                </c:pt>
                <c:pt idx="13">
                  <c:v>7.88065</c:v>
                </c:pt>
                <c:pt idx="14">
                  <c:v>8.0682</c:v>
                </c:pt>
                <c:pt idx="15">
                  <c:v>7.85074</c:v>
                </c:pt>
                <c:pt idx="16">
                  <c:v>8.10981</c:v>
                </c:pt>
                <c:pt idx="17">
                  <c:v>8.00422</c:v>
                </c:pt>
                <c:pt idx="18">
                  <c:v>7.72723</c:v>
                </c:pt>
                <c:pt idx="19">
                  <c:v>7.54775</c:v>
                </c:pt>
                <c:pt idx="20">
                  <c:v>7.54979</c:v>
                </c:pt>
                <c:pt idx="21">
                  <c:v>7.4421</c:v>
                </c:pt>
                <c:pt idx="22">
                  <c:v>7.36987</c:v>
                </c:pt>
                <c:pt idx="23">
                  <c:v>7.39821</c:v>
                </c:pt>
                <c:pt idx="24">
                  <c:v>7.40023</c:v>
                </c:pt>
                <c:pt idx="25">
                  <c:v>7.36599</c:v>
                </c:pt>
                <c:pt idx="26">
                  <c:v>7.29566</c:v>
                </c:pt>
                <c:pt idx="27">
                  <c:v>7.31446</c:v>
                </c:pt>
                <c:pt idx="28">
                  <c:v>7.5394</c:v>
                </c:pt>
              </c:numCache>
            </c:numRef>
          </c:yVal>
          <c:smooth val="0"/>
        </c:ser>
        <c:axId val="11330169"/>
        <c:axId val="34862658"/>
      </c:scatterChart>
      <c:valAx>
        <c:axId val="11330169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At val="0"/>
        <c:crossBetween val="midCat"/>
        <c:dispUnits/>
        <c:majorUnit val="100"/>
        <c:minorUnit val="20"/>
      </c:valAx>
      <c:valAx>
        <c:axId val="34862658"/>
        <c:scaling>
          <c:orientation val="minMax"/>
          <c:max val="8.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DATA!$A$11:$A$38</c:f>
              <c:numCach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  <c:pt idx="26">
                  <c:v>530</c:v>
                </c:pt>
                <c:pt idx="27">
                  <c:v>550</c:v>
                </c:pt>
              </c:numCache>
            </c:numRef>
          </c:xVal>
          <c:yVal>
            <c:numRef>
              <c:f>DATA!$AI$11:$AI$38</c:f>
              <c:numCache>
                <c:ptCount val="28"/>
                <c:pt idx="0">
                  <c:v>8.19069</c:v>
                </c:pt>
                <c:pt idx="1">
                  <c:v>8.07187</c:v>
                </c:pt>
                <c:pt idx="2">
                  <c:v>7.91782</c:v>
                </c:pt>
                <c:pt idx="3">
                  <c:v>7.79245</c:v>
                </c:pt>
                <c:pt idx="4">
                  <c:v>7.71802</c:v>
                </c:pt>
                <c:pt idx="5">
                  <c:v>7.54279</c:v>
                </c:pt>
                <c:pt idx="6">
                  <c:v>7.70347</c:v>
                </c:pt>
                <c:pt idx="7">
                  <c:v>7.70441</c:v>
                </c:pt>
                <c:pt idx="8">
                  <c:v>7.72009</c:v>
                </c:pt>
                <c:pt idx="9">
                  <c:v>7.59927</c:v>
                </c:pt>
                <c:pt idx="10">
                  <c:v>7.75083</c:v>
                </c:pt>
                <c:pt idx="11">
                  <c:v>7.8459</c:v>
                </c:pt>
                <c:pt idx="12">
                  <c:v>7.88065</c:v>
                </c:pt>
                <c:pt idx="13">
                  <c:v>8.0682</c:v>
                </c:pt>
                <c:pt idx="14">
                  <c:v>7.85074</c:v>
                </c:pt>
                <c:pt idx="15">
                  <c:v>8.10981</c:v>
                </c:pt>
                <c:pt idx="16">
                  <c:v>8.00422</c:v>
                </c:pt>
                <c:pt idx="17">
                  <c:v>7.72723</c:v>
                </c:pt>
                <c:pt idx="18">
                  <c:v>7.54775</c:v>
                </c:pt>
                <c:pt idx="19">
                  <c:v>7.54979</c:v>
                </c:pt>
                <c:pt idx="20">
                  <c:v>7.4421</c:v>
                </c:pt>
                <c:pt idx="21">
                  <c:v>7.36987</c:v>
                </c:pt>
                <c:pt idx="22">
                  <c:v>7.39821</c:v>
                </c:pt>
                <c:pt idx="23">
                  <c:v>7.40023</c:v>
                </c:pt>
                <c:pt idx="24">
                  <c:v>7.36599</c:v>
                </c:pt>
                <c:pt idx="25">
                  <c:v>7.29566</c:v>
                </c:pt>
                <c:pt idx="26">
                  <c:v>7.31446</c:v>
                </c:pt>
                <c:pt idx="27">
                  <c:v>7.5394</c:v>
                </c:pt>
              </c:numCache>
            </c:numRef>
          </c:yVal>
          <c:smooth val="0"/>
        </c:ser>
        <c:axId val="55161763"/>
        <c:axId val="26693820"/>
      </c:scatterChart>
      <c:valAx>
        <c:axId val="55161763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At val="0"/>
        <c:crossBetween val="midCat"/>
        <c:dispUnits/>
        <c:majorUnit val="100"/>
        <c:minorUnit val="20"/>
      </c:valAx>
      <c:valAx>
        <c:axId val="26693820"/>
        <c:scaling>
          <c:orientation val="minMax"/>
          <c:max val="8.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DATA!$AS$10:$AS$38</c:f>
              <c:numCache>
                <c:ptCount val="29"/>
                <c:pt idx="0">
                  <c:v>115.945</c:v>
                </c:pt>
                <c:pt idx="1">
                  <c:v>120.988</c:v>
                </c:pt>
                <c:pt idx="2">
                  <c:v>82.6379</c:v>
                </c:pt>
                <c:pt idx="3">
                  <c:v>65.8612</c:v>
                </c:pt>
                <c:pt idx="4">
                  <c:v>48.6862</c:v>
                </c:pt>
                <c:pt idx="5">
                  <c:v>38.2835</c:v>
                </c:pt>
                <c:pt idx="6">
                  <c:v>45.8307</c:v>
                </c:pt>
                <c:pt idx="7">
                  <c:v>45.6848</c:v>
                </c:pt>
                <c:pt idx="8">
                  <c:v>75.9003</c:v>
                </c:pt>
                <c:pt idx="9">
                  <c:v>82.0168</c:v>
                </c:pt>
                <c:pt idx="10">
                  <c:v>109.866</c:v>
                </c:pt>
                <c:pt idx="11">
                  <c:v>126.139</c:v>
                </c:pt>
                <c:pt idx="12">
                  <c:v>120.959</c:v>
                </c:pt>
                <c:pt idx="13">
                  <c:v>151.107</c:v>
                </c:pt>
                <c:pt idx="14">
                  <c:v>150.523</c:v>
                </c:pt>
                <c:pt idx="15">
                  <c:v>107.874</c:v>
                </c:pt>
                <c:pt idx="16">
                  <c:v>99.7671</c:v>
                </c:pt>
                <c:pt idx="17">
                  <c:v>89.5311</c:v>
                </c:pt>
                <c:pt idx="18">
                  <c:v>46.1818</c:v>
                </c:pt>
                <c:pt idx="19">
                  <c:v>50.0133</c:v>
                </c:pt>
                <c:pt idx="20">
                  <c:v>58.1001</c:v>
                </c:pt>
                <c:pt idx="21">
                  <c:v>52.0549</c:v>
                </c:pt>
                <c:pt idx="22">
                  <c:v>46.0695</c:v>
                </c:pt>
                <c:pt idx="23">
                  <c:v>48.7911</c:v>
                </c:pt>
                <c:pt idx="24">
                  <c:v>55.8654</c:v>
                </c:pt>
                <c:pt idx="25">
                  <c:v>46.1206</c:v>
                </c:pt>
                <c:pt idx="26">
                  <c:v>44.0244</c:v>
                </c:pt>
                <c:pt idx="27">
                  <c:v>45.8335</c:v>
                </c:pt>
                <c:pt idx="28">
                  <c:v>110.49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DATA!$AE$10:$AE$38</c:f>
              <c:numCache>
                <c:ptCount val="29"/>
                <c:pt idx="0">
                  <c:v>226.883</c:v>
                </c:pt>
                <c:pt idx="1">
                  <c:v>250.796</c:v>
                </c:pt>
                <c:pt idx="2">
                  <c:v>188.978</c:v>
                </c:pt>
                <c:pt idx="3">
                  <c:v>157.015</c:v>
                </c:pt>
                <c:pt idx="4">
                  <c:v>119.811</c:v>
                </c:pt>
                <c:pt idx="5">
                  <c:v>96.1866</c:v>
                </c:pt>
                <c:pt idx="6">
                  <c:v>105.34</c:v>
                </c:pt>
                <c:pt idx="7">
                  <c:v>111.085</c:v>
                </c:pt>
                <c:pt idx="8">
                  <c:v>170.345</c:v>
                </c:pt>
                <c:pt idx="9">
                  <c:v>182.659</c:v>
                </c:pt>
                <c:pt idx="10">
                  <c:v>229.228</c:v>
                </c:pt>
                <c:pt idx="11">
                  <c:v>265.536</c:v>
                </c:pt>
                <c:pt idx="12">
                  <c:v>258.959</c:v>
                </c:pt>
                <c:pt idx="13">
                  <c:v>313.342</c:v>
                </c:pt>
                <c:pt idx="14">
                  <c:v>308.013</c:v>
                </c:pt>
                <c:pt idx="15">
                  <c:v>235.384</c:v>
                </c:pt>
                <c:pt idx="16">
                  <c:v>219.158</c:v>
                </c:pt>
                <c:pt idx="17">
                  <c:v>202.974</c:v>
                </c:pt>
                <c:pt idx="18">
                  <c:v>112.867</c:v>
                </c:pt>
                <c:pt idx="19">
                  <c:v>113.777</c:v>
                </c:pt>
                <c:pt idx="20">
                  <c:v>129.546</c:v>
                </c:pt>
                <c:pt idx="21">
                  <c:v>113.507</c:v>
                </c:pt>
                <c:pt idx="22">
                  <c:v>99.4021</c:v>
                </c:pt>
                <c:pt idx="23">
                  <c:v>105.607</c:v>
                </c:pt>
                <c:pt idx="24">
                  <c:v>119.175</c:v>
                </c:pt>
                <c:pt idx="25">
                  <c:v>99.363</c:v>
                </c:pt>
                <c:pt idx="26">
                  <c:v>93.1259</c:v>
                </c:pt>
                <c:pt idx="27">
                  <c:v>97.1397</c:v>
                </c:pt>
                <c:pt idx="28">
                  <c:v>227.434</c:v>
                </c:pt>
              </c:numCache>
            </c:numRef>
          </c:yVal>
          <c:smooth val="0"/>
        </c:ser>
        <c:axId val="38917789"/>
        <c:axId val="14715782"/>
      </c:scatterChart>
      <c:valAx>
        <c:axId val="38917789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At val="0"/>
        <c:crossBetween val="midCat"/>
        <c:dispUnits/>
        <c:majorUnit val="100"/>
        <c:minorUnit val="20"/>
      </c:valAx>
      <c:valAx>
        <c:axId val="1471578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[CO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DATA!$A$11:$A$38</c:f>
              <c:numCach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  <c:pt idx="26">
                  <c:v>530</c:v>
                </c:pt>
                <c:pt idx="27">
                  <c:v>550</c:v>
                </c:pt>
              </c:numCache>
            </c:numRef>
          </c:xVal>
          <c:yVal>
            <c:numRef>
              <c:f>DATA!$AO$11:$AO$38</c:f>
              <c:numCache>
                <c:ptCount val="28"/>
                <c:pt idx="0">
                  <c:v>2323.03</c:v>
                </c:pt>
                <c:pt idx="1">
                  <c:v>2220.59</c:v>
                </c:pt>
                <c:pt idx="2">
                  <c:v>2518.94</c:v>
                </c:pt>
                <c:pt idx="3">
                  <c:v>2505.85</c:v>
                </c:pt>
                <c:pt idx="4">
                  <c:v>2366.09</c:v>
                </c:pt>
                <c:pt idx="5">
                  <c:v>3777.59</c:v>
                </c:pt>
                <c:pt idx="6">
                  <c:v>2804.24</c:v>
                </c:pt>
                <c:pt idx="7">
                  <c:v>4252.76</c:v>
                </c:pt>
                <c:pt idx="8">
                  <c:v>4402.57</c:v>
                </c:pt>
                <c:pt idx="9">
                  <c:v>7164.77</c:v>
                </c:pt>
                <c:pt idx="10">
                  <c:v>5956.71</c:v>
                </c:pt>
                <c:pt idx="11">
                  <c:v>4751.81</c:v>
                </c:pt>
                <c:pt idx="12">
                  <c:v>5329.4</c:v>
                </c:pt>
                <c:pt idx="13">
                  <c:v>3584.91</c:v>
                </c:pt>
                <c:pt idx="14">
                  <c:v>4281.56</c:v>
                </c:pt>
                <c:pt idx="15">
                  <c:v>2377.6</c:v>
                </c:pt>
                <c:pt idx="16">
                  <c:v>2712.21</c:v>
                </c:pt>
                <c:pt idx="17">
                  <c:v>2708.31</c:v>
                </c:pt>
                <c:pt idx="18">
                  <c:v>4028.44</c:v>
                </c:pt>
                <c:pt idx="19">
                  <c:v>4555.81</c:v>
                </c:pt>
                <c:pt idx="20">
                  <c:v>5095.41</c:v>
                </c:pt>
                <c:pt idx="21">
                  <c:v>5274.4</c:v>
                </c:pt>
                <c:pt idx="22">
                  <c:v>5245.93</c:v>
                </c:pt>
                <c:pt idx="23">
                  <c:v>5882.99</c:v>
                </c:pt>
                <c:pt idx="24">
                  <c:v>5319.95</c:v>
                </c:pt>
                <c:pt idx="25">
                  <c:v>5876.03</c:v>
                </c:pt>
                <c:pt idx="26">
                  <c:v>5862.95</c:v>
                </c:pt>
                <c:pt idx="27">
                  <c:v>8127.24</c:v>
                </c:pt>
              </c:numCache>
            </c:numRef>
          </c:yVal>
          <c:smooth val="0"/>
        </c:ser>
        <c:axId val="65333175"/>
        <c:axId val="51127664"/>
      </c:scatterChart>
      <c:valAx>
        <c:axId val="65333175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At val="0"/>
        <c:crossBetween val="midCat"/>
        <c:dispUnits/>
        <c:majorUnit val="100"/>
        <c:minorUnit val="20"/>
      </c:valAx>
      <c:valAx>
        <c:axId val="5112766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DIC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crossBetween val="midCat"/>
        <c:dispUnits/>
        <c:majorUnit val="2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DATA!$AH$10:$AH$38</c:f>
              <c:numCache>
                <c:ptCount val="29"/>
                <c:pt idx="0">
                  <c:v>3.5045</c:v>
                </c:pt>
                <c:pt idx="1">
                  <c:v>5.4237</c:v>
                </c:pt>
                <c:pt idx="2">
                  <c:v>5.25545</c:v>
                </c:pt>
                <c:pt idx="3">
                  <c:v>5.09522</c:v>
                </c:pt>
                <c:pt idx="4">
                  <c:v>4.62901</c:v>
                </c:pt>
                <c:pt idx="5">
                  <c:v>4.01382</c:v>
                </c:pt>
                <c:pt idx="6">
                  <c:v>4.39611</c:v>
                </c:pt>
                <c:pt idx="7">
                  <c:v>4.29217</c:v>
                </c:pt>
                <c:pt idx="8">
                  <c:v>5.00214</c:v>
                </c:pt>
                <c:pt idx="9">
                  <c:v>5.08137</c:v>
                </c:pt>
                <c:pt idx="10">
                  <c:v>4.60583</c:v>
                </c:pt>
                <c:pt idx="11">
                  <c:v>6.56596</c:v>
                </c:pt>
                <c:pt idx="12">
                  <c:v>5.6025</c:v>
                </c:pt>
                <c:pt idx="13">
                  <c:v>6.77883</c:v>
                </c:pt>
                <c:pt idx="14">
                  <c:v>6.66214</c:v>
                </c:pt>
                <c:pt idx="15">
                  <c:v>6.91121</c:v>
                </c:pt>
                <c:pt idx="16">
                  <c:v>5.4173</c:v>
                </c:pt>
                <c:pt idx="17">
                  <c:v>4.07706</c:v>
                </c:pt>
                <c:pt idx="18">
                  <c:v>4.01209</c:v>
                </c:pt>
                <c:pt idx="19">
                  <c:v>4.04478</c:v>
                </c:pt>
                <c:pt idx="20">
                  <c:v>4.40512</c:v>
                </c:pt>
                <c:pt idx="21">
                  <c:v>4.21076</c:v>
                </c:pt>
                <c:pt idx="22">
                  <c:v>3.99492</c:v>
                </c:pt>
                <c:pt idx="23">
                  <c:v>4.08102</c:v>
                </c:pt>
                <c:pt idx="24">
                  <c:v>4.60533</c:v>
                </c:pt>
                <c:pt idx="25">
                  <c:v>3.83976</c:v>
                </c:pt>
                <c:pt idx="26">
                  <c:v>3.74275</c:v>
                </c:pt>
                <c:pt idx="27">
                  <c:v>3.90405</c:v>
                </c:pt>
                <c:pt idx="28">
                  <c:v>3.86685</c:v>
                </c:pt>
              </c:numCache>
            </c:numRef>
          </c:yVal>
          <c:smooth val="0"/>
        </c:ser>
        <c:axId val="57495793"/>
        <c:axId val="47700090"/>
      </c:scatterChart>
      <c:valAx>
        <c:axId val="57495793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At val="0"/>
        <c:crossBetween val="midCat"/>
        <c:dispUnits/>
        <c:majorUnit val="100"/>
        <c:minorUnit val="20"/>
      </c:valAx>
      <c:valAx>
        <c:axId val="47700090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(aragonite)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DATA!$A$11:$A$38</c:f>
              <c:numCach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  <c:pt idx="26">
                  <c:v>530</c:v>
                </c:pt>
                <c:pt idx="27">
                  <c:v>550</c:v>
                </c:pt>
              </c:numCache>
            </c:numRef>
          </c:xVal>
          <c:yVal>
            <c:numRef>
              <c:f>DATA!$AG$11:$AG$38</c:f>
              <c:numCache>
                <c:ptCount val="28"/>
                <c:pt idx="0">
                  <c:v>8.38091</c:v>
                </c:pt>
                <c:pt idx="1">
                  <c:v>8.11896</c:v>
                </c:pt>
                <c:pt idx="2">
                  <c:v>7.86965</c:v>
                </c:pt>
                <c:pt idx="3">
                  <c:v>7.14848</c:v>
                </c:pt>
                <c:pt idx="4">
                  <c:v>6.19794</c:v>
                </c:pt>
                <c:pt idx="5">
                  <c:v>6.78757</c:v>
                </c:pt>
                <c:pt idx="6">
                  <c:v>6.62772</c:v>
                </c:pt>
                <c:pt idx="7">
                  <c:v>7.72421</c:v>
                </c:pt>
                <c:pt idx="8">
                  <c:v>7.84666</c:v>
                </c:pt>
                <c:pt idx="9">
                  <c:v>7.11171</c:v>
                </c:pt>
                <c:pt idx="10">
                  <c:v>10.1396</c:v>
                </c:pt>
                <c:pt idx="11">
                  <c:v>8.65257</c:v>
                </c:pt>
                <c:pt idx="12">
                  <c:v>10.4698</c:v>
                </c:pt>
                <c:pt idx="13">
                  <c:v>10.2924</c:v>
                </c:pt>
                <c:pt idx="14">
                  <c:v>10.6737</c:v>
                </c:pt>
                <c:pt idx="15">
                  <c:v>8.36955</c:v>
                </c:pt>
                <c:pt idx="16">
                  <c:v>6.29782</c:v>
                </c:pt>
                <c:pt idx="17">
                  <c:v>6.19535</c:v>
                </c:pt>
                <c:pt idx="18">
                  <c:v>6.24512</c:v>
                </c:pt>
                <c:pt idx="19">
                  <c:v>6.80152</c:v>
                </c:pt>
                <c:pt idx="20">
                  <c:v>6.50107</c:v>
                </c:pt>
                <c:pt idx="21">
                  <c:v>6.16763</c:v>
                </c:pt>
                <c:pt idx="22">
                  <c:v>6.30064</c:v>
                </c:pt>
                <c:pt idx="23">
                  <c:v>7.11014</c:v>
                </c:pt>
                <c:pt idx="24">
                  <c:v>5.92808</c:v>
                </c:pt>
                <c:pt idx="25">
                  <c:v>5.77817</c:v>
                </c:pt>
                <c:pt idx="26">
                  <c:v>6.02723</c:v>
                </c:pt>
                <c:pt idx="27">
                  <c:v>5.97046</c:v>
                </c:pt>
              </c:numCache>
            </c:numRef>
          </c:yVal>
          <c:smooth val="0"/>
        </c:ser>
        <c:axId val="26647627"/>
        <c:axId val="38502052"/>
      </c:scatterChart>
      <c:valAx>
        <c:axId val="26647627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0"/>
        <c:crossBetween val="midCat"/>
        <c:dispUnits/>
        <c:majorUnit val="100"/>
        <c:minorUnit val="20"/>
      </c:valAx>
      <c:valAx>
        <c:axId val="38502052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(calcite)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DATA!$F$10:$F$38</c:f>
              <c:numCache>
                <c:ptCount val="29"/>
                <c:pt idx="0">
                  <c:v>278</c:v>
                </c:pt>
                <c:pt idx="1">
                  <c:v>281.3</c:v>
                </c:pt>
                <c:pt idx="2">
                  <c:v>364.1</c:v>
                </c:pt>
                <c:pt idx="3">
                  <c:v>610.8</c:v>
                </c:pt>
                <c:pt idx="4">
                  <c:v>826.4</c:v>
                </c:pt>
                <c:pt idx="5">
                  <c:v>932.501</c:v>
                </c:pt>
                <c:pt idx="6">
                  <c:v>2280</c:v>
                </c:pt>
                <c:pt idx="7">
                  <c:v>1150.801</c:v>
                </c:pt>
                <c:pt idx="8">
                  <c:v>1757.8</c:v>
                </c:pt>
                <c:pt idx="9">
                  <c:v>1754.001</c:v>
                </c:pt>
                <c:pt idx="10">
                  <c:v>3828.793</c:v>
                </c:pt>
                <c:pt idx="11">
                  <c:v>2215.201</c:v>
                </c:pt>
                <c:pt idx="12">
                  <c:v>1398.601</c:v>
                </c:pt>
                <c:pt idx="13">
                  <c:v>1443.8</c:v>
                </c:pt>
                <c:pt idx="14">
                  <c:v>603.3</c:v>
                </c:pt>
                <c:pt idx="15">
                  <c:v>1243.3</c:v>
                </c:pt>
                <c:pt idx="16">
                  <c:v>355.2</c:v>
                </c:pt>
                <c:pt idx="17">
                  <c:v>532.2</c:v>
                </c:pt>
                <c:pt idx="18">
                  <c:v>1048.8</c:v>
                </c:pt>
                <c:pt idx="19">
                  <c:v>2406.9</c:v>
                </c:pt>
                <c:pt idx="20">
                  <c:v>2715</c:v>
                </c:pt>
                <c:pt idx="21">
                  <c:v>3900</c:v>
                </c:pt>
                <c:pt idx="22">
                  <c:v>4759.3</c:v>
                </c:pt>
                <c:pt idx="23">
                  <c:v>4439.2</c:v>
                </c:pt>
                <c:pt idx="24">
                  <c:v>4963.3</c:v>
                </c:pt>
                <c:pt idx="25">
                  <c:v>4843.101</c:v>
                </c:pt>
                <c:pt idx="26">
                  <c:v>6271.2</c:v>
                </c:pt>
                <c:pt idx="27">
                  <c:v>6000</c:v>
                </c:pt>
                <c:pt idx="28">
                  <c:v>4999.994</c:v>
                </c:pt>
              </c:numCache>
            </c:numRef>
          </c:yVal>
          <c:smooth val="0"/>
        </c:ser>
        <c:axId val="10974149"/>
        <c:axId val="31658478"/>
      </c:scatterChart>
      <c:valAx>
        <c:axId val="10974149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At val="0"/>
        <c:crossBetween val="midCat"/>
        <c:dispUnits/>
        <c:majorUnit val="100"/>
        <c:minorUnit val="20"/>
      </c:valAx>
      <c:valAx>
        <c:axId val="3165847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DATA!$AX$10:$AX$38</c:f>
              <c:numCache>
                <c:ptCount val="29"/>
                <c:pt idx="0">
                  <c:v>4716.65</c:v>
                </c:pt>
                <c:pt idx="1">
                  <c:v>6500.72</c:v>
                </c:pt>
                <c:pt idx="2">
                  <c:v>5512.58</c:v>
                </c:pt>
                <c:pt idx="3">
                  <c:v>5102.36</c:v>
                </c:pt>
                <c:pt idx="4">
                  <c:v>4416.1</c:v>
                </c:pt>
                <c:pt idx="5">
                  <c:v>3586.28</c:v>
                </c:pt>
                <c:pt idx="6">
                  <c:v>4756.11</c:v>
                </c:pt>
                <c:pt idx="7">
                  <c:v>4194.53</c:v>
                </c:pt>
                <c:pt idx="8">
                  <c:v>5606.71</c:v>
                </c:pt>
                <c:pt idx="9">
                  <c:v>5751.11</c:v>
                </c:pt>
                <c:pt idx="10">
                  <c:v>5709.58</c:v>
                </c:pt>
                <c:pt idx="11">
                  <c:v>7553.06</c:v>
                </c:pt>
                <c:pt idx="12">
                  <c:v>6596.33</c:v>
                </c:pt>
                <c:pt idx="13">
                  <c:v>7898.05</c:v>
                </c:pt>
                <c:pt idx="14">
                  <c:v>7865.94</c:v>
                </c:pt>
                <c:pt idx="15">
                  <c:v>7540.75</c:v>
                </c:pt>
                <c:pt idx="16">
                  <c:v>6029.71</c:v>
                </c:pt>
                <c:pt idx="17">
                  <c:v>4402.59</c:v>
                </c:pt>
                <c:pt idx="18">
                  <c:v>3821.27</c:v>
                </c:pt>
                <c:pt idx="19">
                  <c:v>4433.44</c:v>
                </c:pt>
                <c:pt idx="20">
                  <c:v>4992.83</c:v>
                </c:pt>
                <c:pt idx="21">
                  <c:v>4899.02</c:v>
                </c:pt>
                <c:pt idx="22">
                  <c:v>4695.44</c:v>
                </c:pt>
                <c:pt idx="23">
                  <c:v>4784.87</c:v>
                </c:pt>
                <c:pt idx="24">
                  <c:v>5466.54</c:v>
                </c:pt>
                <c:pt idx="25">
                  <c:v>4515.68</c:v>
                </c:pt>
                <c:pt idx="26">
                  <c:v>4492.75</c:v>
                </c:pt>
                <c:pt idx="27">
                  <c:v>4685.55</c:v>
                </c:pt>
                <c:pt idx="28">
                  <c:v>4908.9</c:v>
                </c:pt>
              </c:numCache>
            </c:numRef>
          </c:yVal>
          <c:smooth val="0"/>
        </c:ser>
        <c:axId val="16490847"/>
        <c:axId val="14199896"/>
      </c:scatterChart>
      <c:valAx>
        <c:axId val="16490847"/>
        <c:scaling>
          <c:orientation val="minMax"/>
          <c:max val="600"/>
          <c:min val="0"/>
        </c:scaling>
        <c:axPos val="t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 val="max"/>
        <c:crossBetween val="midCat"/>
        <c:dispUnits/>
        <c:majorUnit val="100"/>
        <c:minorUnit val="20"/>
      </c:valAx>
      <c:valAx>
        <c:axId val="14199896"/>
        <c:scaling>
          <c:orientation val="maxMin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calcite saturation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max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DATA!$AP$10:$AP$38</c:f>
              <c:numCache>
                <c:ptCount val="29"/>
                <c:pt idx="0">
                  <c:v>2374.16</c:v>
                </c:pt>
                <c:pt idx="1">
                  <c:v>2473.23</c:v>
                </c:pt>
                <c:pt idx="2">
                  <c:v>2301.65</c:v>
                </c:pt>
                <c:pt idx="3">
                  <c:v>2544.91</c:v>
                </c:pt>
                <c:pt idx="4">
                  <c:v>2484.62</c:v>
                </c:pt>
                <c:pt idx="5">
                  <c:v>2319.04</c:v>
                </c:pt>
                <c:pt idx="6">
                  <c:v>3652.81</c:v>
                </c:pt>
                <c:pt idx="7">
                  <c:v>2753.28</c:v>
                </c:pt>
                <c:pt idx="8">
                  <c:v>4204.54</c:v>
                </c:pt>
                <c:pt idx="9">
                  <c:v>4363.12</c:v>
                </c:pt>
                <c:pt idx="10">
                  <c:v>7031.47</c:v>
                </c:pt>
                <c:pt idx="11">
                  <c:v>5944.79</c:v>
                </c:pt>
                <c:pt idx="12">
                  <c:v>4790.25</c:v>
                </c:pt>
                <c:pt idx="13">
                  <c:v>5403.37</c:v>
                </c:pt>
                <c:pt idx="14">
                  <c:v>3731.58</c:v>
                </c:pt>
                <c:pt idx="15">
                  <c:v>4314.3</c:v>
                </c:pt>
                <c:pt idx="16">
                  <c:v>2485.68</c:v>
                </c:pt>
                <c:pt idx="17">
                  <c:v>2782.75</c:v>
                </c:pt>
                <c:pt idx="18">
                  <c:v>2665.62</c:v>
                </c:pt>
                <c:pt idx="19">
                  <c:v>3901.91</c:v>
                </c:pt>
                <c:pt idx="20">
                  <c:v>4421.87</c:v>
                </c:pt>
                <c:pt idx="21">
                  <c:v>4883.07</c:v>
                </c:pt>
                <c:pt idx="22">
                  <c:v>5004.77</c:v>
                </c:pt>
                <c:pt idx="23">
                  <c:v>4998.17</c:v>
                </c:pt>
                <c:pt idx="24">
                  <c:v>5614.64</c:v>
                </c:pt>
                <c:pt idx="25">
                  <c:v>5045.63</c:v>
                </c:pt>
                <c:pt idx="26">
                  <c:v>5518.57</c:v>
                </c:pt>
                <c:pt idx="27">
                  <c:v>5523.02</c:v>
                </c:pt>
                <c:pt idx="28">
                  <c:v>7925.72</c:v>
                </c:pt>
              </c:numCache>
            </c:numRef>
          </c:yVal>
          <c:smooth val="0"/>
        </c:ser>
        <c:axId val="60690201"/>
        <c:axId val="9340898"/>
      </c:scatterChart>
      <c:valAx>
        <c:axId val="60690201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At val="0"/>
        <c:crossBetween val="midCat"/>
        <c:dispUnits/>
        <c:majorUnit val="100"/>
        <c:minorUnit val="20"/>
      </c:valAx>
      <c:valAx>
        <c:axId val="9340898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ALK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eq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crossBetween val="midCat"/>
        <c:dispUnits/>
        <c:majorUnit val="2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DATA!$A$11:$A$38</c:f>
              <c:numCach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  <c:pt idx="26">
                  <c:v>530</c:v>
                </c:pt>
                <c:pt idx="27">
                  <c:v>550</c:v>
                </c:pt>
              </c:numCache>
            </c:numRef>
          </c:xVal>
          <c:yVal>
            <c:numRef>
              <c:f>DATA!$Q$11:$Q$38</c:f>
              <c:numCache>
                <c:ptCount val="28"/>
                <c:pt idx="0">
                  <c:v>16.7</c:v>
                </c:pt>
                <c:pt idx="1">
                  <c:v>22.5</c:v>
                </c:pt>
                <c:pt idx="2">
                  <c:v>26.9</c:v>
                </c:pt>
                <c:pt idx="3">
                  <c:v>23</c:v>
                </c:pt>
                <c:pt idx="4">
                  <c:v>17.65</c:v>
                </c:pt>
                <c:pt idx="5">
                  <c:v>17.8</c:v>
                </c:pt>
                <c:pt idx="6">
                  <c:v>14.2</c:v>
                </c:pt>
                <c:pt idx="7">
                  <c:v>19.7</c:v>
                </c:pt>
                <c:pt idx="8">
                  <c:v>17.35</c:v>
                </c:pt>
                <c:pt idx="9">
                  <c:v>14.1</c:v>
                </c:pt>
                <c:pt idx="10">
                  <c:v>15.3</c:v>
                </c:pt>
                <c:pt idx="11">
                  <c:v>17.9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DATA!$A$11:$A$38</c:f>
              <c:numCach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  <c:pt idx="26">
                  <c:v>530</c:v>
                </c:pt>
                <c:pt idx="27">
                  <c:v>550</c:v>
                </c:pt>
              </c:numCache>
            </c:numRef>
          </c:xVal>
          <c:yVal>
            <c:numRef>
              <c:f>DATA!$N$11:$N$38</c:f>
              <c:numCache>
                <c:ptCount val="28"/>
                <c:pt idx="0">
                  <c:v>16.7</c:v>
                </c:pt>
                <c:pt idx="1">
                  <c:v>22.5</c:v>
                </c:pt>
                <c:pt idx="2">
                  <c:v>26.9</c:v>
                </c:pt>
                <c:pt idx="3">
                  <c:v>23</c:v>
                </c:pt>
                <c:pt idx="4">
                  <c:v>17.65</c:v>
                </c:pt>
                <c:pt idx="5">
                  <c:v>17.769</c:v>
                </c:pt>
                <c:pt idx="6">
                  <c:v>14.207</c:v>
                </c:pt>
                <c:pt idx="7">
                  <c:v>19.646</c:v>
                </c:pt>
                <c:pt idx="8">
                  <c:v>17.341</c:v>
                </c:pt>
                <c:pt idx="9">
                  <c:v>11.928</c:v>
                </c:pt>
                <c:pt idx="10">
                  <c:v>15.563</c:v>
                </c:pt>
                <c:pt idx="11">
                  <c:v>17.978</c:v>
                </c:pt>
                <c:pt idx="12">
                  <c:v>14.816</c:v>
                </c:pt>
                <c:pt idx="13">
                  <c:v>15.102</c:v>
                </c:pt>
                <c:pt idx="14">
                  <c:v>14.911</c:v>
                </c:pt>
                <c:pt idx="15">
                  <c:v>15.01</c:v>
                </c:pt>
                <c:pt idx="16">
                  <c:v>14.996</c:v>
                </c:pt>
                <c:pt idx="17">
                  <c:v>15.001</c:v>
                </c:pt>
                <c:pt idx="18">
                  <c:v>14.914</c:v>
                </c:pt>
                <c:pt idx="19">
                  <c:v>14.949</c:v>
                </c:pt>
                <c:pt idx="20">
                  <c:v>14.941</c:v>
                </c:pt>
                <c:pt idx="21">
                  <c:v>14.986</c:v>
                </c:pt>
                <c:pt idx="22">
                  <c:v>15.001</c:v>
                </c:pt>
                <c:pt idx="23">
                  <c:v>14.863</c:v>
                </c:pt>
                <c:pt idx="24">
                  <c:v>15.055</c:v>
                </c:pt>
                <c:pt idx="25">
                  <c:v>14.922</c:v>
                </c:pt>
                <c:pt idx="26">
                  <c:v>14.999</c:v>
                </c:pt>
                <c:pt idx="27">
                  <c:v>13.275</c:v>
                </c:pt>
              </c:numCache>
            </c:numRef>
          </c:yVal>
          <c:smooth val="0"/>
        </c:ser>
        <c:axId val="16959219"/>
        <c:axId val="18415244"/>
      </c:scatterChart>
      <c:valAx>
        <c:axId val="16959219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415244"/>
        <c:crossesAt val="0"/>
        <c:crossBetween val="midCat"/>
        <c:dispUnits/>
        <c:majorUnit val="100"/>
        <c:minorUnit val="20"/>
      </c:valAx>
      <c:valAx>
        <c:axId val="1841524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accumulation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DATA!$AS$10:$AS$38</c:f>
              <c:numCache>
                <c:ptCount val="29"/>
                <c:pt idx="0">
                  <c:v>115.945</c:v>
                </c:pt>
                <c:pt idx="1">
                  <c:v>79.4999</c:v>
                </c:pt>
                <c:pt idx="2">
                  <c:v>61.1401</c:v>
                </c:pt>
                <c:pt idx="3">
                  <c:v>51.158</c:v>
                </c:pt>
                <c:pt idx="4">
                  <c:v>39.3797</c:v>
                </c:pt>
                <c:pt idx="5">
                  <c:v>33.0614</c:v>
                </c:pt>
                <c:pt idx="6">
                  <c:v>35.5425</c:v>
                </c:pt>
                <c:pt idx="7">
                  <c:v>36.3689</c:v>
                </c:pt>
                <c:pt idx="8">
                  <c:v>54.8333</c:v>
                </c:pt>
                <c:pt idx="9">
                  <c:v>57.4004</c:v>
                </c:pt>
                <c:pt idx="10">
                  <c:v>80.3536</c:v>
                </c:pt>
                <c:pt idx="11">
                  <c:v>126.139</c:v>
                </c:pt>
                <c:pt idx="12">
                  <c:v>120.959</c:v>
                </c:pt>
                <c:pt idx="13">
                  <c:v>151.107</c:v>
                </c:pt>
                <c:pt idx="14">
                  <c:v>150.523</c:v>
                </c:pt>
                <c:pt idx="15">
                  <c:v>107.874</c:v>
                </c:pt>
                <c:pt idx="16">
                  <c:v>99.7671</c:v>
                </c:pt>
                <c:pt idx="17">
                  <c:v>89.5311</c:v>
                </c:pt>
                <c:pt idx="18">
                  <c:v>46.1818</c:v>
                </c:pt>
                <c:pt idx="19">
                  <c:v>50.0133</c:v>
                </c:pt>
                <c:pt idx="20">
                  <c:v>58.1001</c:v>
                </c:pt>
                <c:pt idx="21">
                  <c:v>52.0549</c:v>
                </c:pt>
                <c:pt idx="22">
                  <c:v>46.0695</c:v>
                </c:pt>
                <c:pt idx="23">
                  <c:v>48.7911</c:v>
                </c:pt>
                <c:pt idx="24">
                  <c:v>55.8654</c:v>
                </c:pt>
                <c:pt idx="25">
                  <c:v>46.1206</c:v>
                </c:pt>
                <c:pt idx="26">
                  <c:v>44.0244</c:v>
                </c:pt>
                <c:pt idx="27">
                  <c:v>45.8335</c:v>
                </c:pt>
                <c:pt idx="28">
                  <c:v>110.49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DATA!$AE$10:$AE$38</c:f>
              <c:numCache>
                <c:ptCount val="29"/>
                <c:pt idx="0">
                  <c:v>226.883</c:v>
                </c:pt>
                <c:pt idx="1">
                  <c:v>167.729</c:v>
                </c:pt>
                <c:pt idx="2">
                  <c:v>135.977</c:v>
                </c:pt>
                <c:pt idx="3">
                  <c:v>117.062</c:v>
                </c:pt>
                <c:pt idx="4">
                  <c:v>92.628</c:v>
                </c:pt>
                <c:pt idx="5">
                  <c:v>79.1474</c:v>
                </c:pt>
                <c:pt idx="6">
                  <c:v>79.1938</c:v>
                </c:pt>
                <c:pt idx="7">
                  <c:v>85.2203</c:v>
                </c:pt>
                <c:pt idx="8">
                  <c:v>120.382</c:v>
                </c:pt>
                <c:pt idx="9">
                  <c:v>125.677</c:v>
                </c:pt>
                <c:pt idx="10">
                  <c:v>165.528</c:v>
                </c:pt>
                <c:pt idx="11">
                  <c:v>265.536</c:v>
                </c:pt>
                <c:pt idx="12">
                  <c:v>258.959</c:v>
                </c:pt>
                <c:pt idx="13">
                  <c:v>313.342</c:v>
                </c:pt>
                <c:pt idx="14">
                  <c:v>308.013</c:v>
                </c:pt>
                <c:pt idx="15">
                  <c:v>235.384</c:v>
                </c:pt>
                <c:pt idx="16">
                  <c:v>219.158</c:v>
                </c:pt>
                <c:pt idx="17">
                  <c:v>202.974</c:v>
                </c:pt>
                <c:pt idx="18">
                  <c:v>112.867</c:v>
                </c:pt>
                <c:pt idx="19">
                  <c:v>113.777</c:v>
                </c:pt>
                <c:pt idx="20">
                  <c:v>129.546</c:v>
                </c:pt>
                <c:pt idx="21">
                  <c:v>113.507</c:v>
                </c:pt>
                <c:pt idx="22">
                  <c:v>99.4021</c:v>
                </c:pt>
                <c:pt idx="23">
                  <c:v>105.607</c:v>
                </c:pt>
                <c:pt idx="24">
                  <c:v>119.175</c:v>
                </c:pt>
                <c:pt idx="25">
                  <c:v>99.363</c:v>
                </c:pt>
                <c:pt idx="26">
                  <c:v>93.1259</c:v>
                </c:pt>
                <c:pt idx="27">
                  <c:v>97.1397</c:v>
                </c:pt>
                <c:pt idx="28">
                  <c:v>227.434</c:v>
                </c:pt>
              </c:numCache>
            </c:numRef>
          </c:yVal>
          <c:smooth val="0"/>
        </c:ser>
        <c:axId val="45328467"/>
        <c:axId val="5303020"/>
      </c:scatterChart>
      <c:valAx>
        <c:axId val="45328467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At val="0"/>
        <c:crossBetween val="midCat"/>
        <c:dispUnits/>
        <c:majorUnit val="100"/>
        <c:minorUnit val="20"/>
      </c:valAx>
      <c:valAx>
        <c:axId val="530302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[CO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DATA!$AO$10:$AO$38</c:f>
              <c:numCache>
                <c:ptCount val="29"/>
                <c:pt idx="0">
                  <c:v>2224.61</c:v>
                </c:pt>
                <c:pt idx="1">
                  <c:v>1909.79</c:v>
                </c:pt>
                <c:pt idx="2">
                  <c:v>1910.91</c:v>
                </c:pt>
                <c:pt idx="3">
                  <c:v>2209.71</c:v>
                </c:pt>
                <c:pt idx="4">
                  <c:v>2242.57</c:v>
                </c:pt>
                <c:pt idx="5">
                  <c:v>2185.99</c:v>
                </c:pt>
                <c:pt idx="6">
                  <c:v>3321.31</c:v>
                </c:pt>
                <c:pt idx="7">
                  <c:v>2494.73</c:v>
                </c:pt>
                <c:pt idx="8">
                  <c:v>3609.5</c:v>
                </c:pt>
                <c:pt idx="9">
                  <c:v>3682.83</c:v>
                </c:pt>
                <c:pt idx="10">
                  <c:v>6126.63</c:v>
                </c:pt>
                <c:pt idx="11">
                  <c:v>5956.71</c:v>
                </c:pt>
                <c:pt idx="12">
                  <c:v>4751.81</c:v>
                </c:pt>
                <c:pt idx="13">
                  <c:v>5329.4</c:v>
                </c:pt>
                <c:pt idx="14">
                  <c:v>3584.91</c:v>
                </c:pt>
                <c:pt idx="15">
                  <c:v>4281.56</c:v>
                </c:pt>
                <c:pt idx="16">
                  <c:v>2377.6</c:v>
                </c:pt>
                <c:pt idx="17">
                  <c:v>2712.21</c:v>
                </c:pt>
                <c:pt idx="18">
                  <c:v>2708.31</c:v>
                </c:pt>
                <c:pt idx="19">
                  <c:v>4028.44</c:v>
                </c:pt>
                <c:pt idx="20">
                  <c:v>4555.81</c:v>
                </c:pt>
                <c:pt idx="21">
                  <c:v>5095.41</c:v>
                </c:pt>
                <c:pt idx="22">
                  <c:v>5274.4</c:v>
                </c:pt>
                <c:pt idx="23">
                  <c:v>5245.93</c:v>
                </c:pt>
                <c:pt idx="24">
                  <c:v>5882.99</c:v>
                </c:pt>
                <c:pt idx="25">
                  <c:v>5319.95</c:v>
                </c:pt>
                <c:pt idx="26">
                  <c:v>5876.03</c:v>
                </c:pt>
                <c:pt idx="27">
                  <c:v>5862.95</c:v>
                </c:pt>
                <c:pt idx="28">
                  <c:v>8127.24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DATA!$AA$10:$AA$38</c:f>
              <c:numCache>
                <c:ptCount val="29"/>
                <c:pt idx="0">
                  <c:v>2022.41</c:v>
                </c:pt>
                <c:pt idx="1">
                  <c:v>1720.06</c:v>
                </c:pt>
                <c:pt idx="2">
                  <c:v>1725.52</c:v>
                </c:pt>
                <c:pt idx="3">
                  <c:v>2026.9</c:v>
                </c:pt>
                <c:pt idx="4">
                  <c:v>2070.85</c:v>
                </c:pt>
                <c:pt idx="5">
                  <c:v>2023.46</c:v>
                </c:pt>
                <c:pt idx="6">
                  <c:v>3141.81</c:v>
                </c:pt>
                <c:pt idx="7">
                  <c:v>2327.94</c:v>
                </c:pt>
                <c:pt idx="8">
                  <c:v>3415.57</c:v>
                </c:pt>
                <c:pt idx="9">
                  <c:v>3487.6</c:v>
                </c:pt>
                <c:pt idx="10">
                  <c:v>5886.77</c:v>
                </c:pt>
                <c:pt idx="11">
                  <c:v>5734.42</c:v>
                </c:pt>
                <c:pt idx="12">
                  <c:v>4545.09</c:v>
                </c:pt>
                <c:pt idx="13">
                  <c:v>5103.1</c:v>
                </c:pt>
                <c:pt idx="14">
                  <c:v>3379.26</c:v>
                </c:pt>
                <c:pt idx="15">
                  <c:v>4087.36</c:v>
                </c:pt>
                <c:pt idx="16">
                  <c:v>2206.22</c:v>
                </c:pt>
                <c:pt idx="17">
                  <c:v>2541.67</c:v>
                </c:pt>
                <c:pt idx="18">
                  <c:v>2565.02</c:v>
                </c:pt>
                <c:pt idx="19">
                  <c:v>3866.06</c:v>
                </c:pt>
                <c:pt idx="20">
                  <c:v>4382.04</c:v>
                </c:pt>
                <c:pt idx="21">
                  <c:v>4910.9</c:v>
                </c:pt>
                <c:pt idx="22">
                  <c:v>5083.02</c:v>
                </c:pt>
                <c:pt idx="23">
                  <c:v>5056.64</c:v>
                </c:pt>
                <c:pt idx="24">
                  <c:v>5679.96</c:v>
                </c:pt>
                <c:pt idx="25">
                  <c:v>5127.18</c:v>
                </c:pt>
                <c:pt idx="26">
                  <c:v>5664.33</c:v>
                </c:pt>
                <c:pt idx="27">
                  <c:v>5653.54</c:v>
                </c:pt>
                <c:pt idx="28">
                  <c:v>7879.25</c:v>
                </c:pt>
              </c:numCache>
            </c:numRef>
          </c:yVal>
          <c:smooth val="0"/>
        </c:ser>
        <c:axId val="47727181"/>
        <c:axId val="26891446"/>
      </c:scatterChart>
      <c:valAx>
        <c:axId val="47727181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At val="0"/>
        <c:crossBetween val="midCat"/>
        <c:dispUnits/>
        <c:majorUnit val="100"/>
        <c:minorUnit val="20"/>
      </c:valAx>
      <c:valAx>
        <c:axId val="26891446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DIC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crossBetween val="midCat"/>
        <c:dispUnits/>
        <c:majorUnit val="2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DATA!$AV$10:$AV$38</c:f>
              <c:numCache>
                <c:ptCount val="29"/>
                <c:pt idx="0">
                  <c:v>1.52388</c:v>
                </c:pt>
                <c:pt idx="1">
                  <c:v>1.47102</c:v>
                </c:pt>
                <c:pt idx="2">
                  <c:v>1.45953</c:v>
                </c:pt>
                <c:pt idx="3">
                  <c:v>1.42624</c:v>
                </c:pt>
                <c:pt idx="4">
                  <c:v>1.30877</c:v>
                </c:pt>
                <c:pt idx="5">
                  <c:v>1.18795</c:v>
                </c:pt>
                <c:pt idx="6">
                  <c:v>1.26802</c:v>
                </c:pt>
                <c:pt idx="7">
                  <c:v>1.20753</c:v>
                </c:pt>
                <c:pt idx="8">
                  <c:v>1.37595</c:v>
                </c:pt>
                <c:pt idx="9">
                  <c:v>1.36433</c:v>
                </c:pt>
                <c:pt idx="10">
                  <c:v>1.37178</c:v>
                </c:pt>
                <c:pt idx="11">
                  <c:v>2.65894</c:v>
                </c:pt>
                <c:pt idx="12">
                  <c:v>2.23596</c:v>
                </c:pt>
                <c:pt idx="13">
                  <c:v>2.78652</c:v>
                </c:pt>
                <c:pt idx="14">
                  <c:v>2.77792</c:v>
                </c:pt>
                <c:pt idx="15">
                  <c:v>2.71075</c:v>
                </c:pt>
                <c:pt idx="16">
                  <c:v>2.11835</c:v>
                </c:pt>
                <c:pt idx="17">
                  <c:v>1.54699</c:v>
                </c:pt>
                <c:pt idx="18">
                  <c:v>1.41722</c:v>
                </c:pt>
                <c:pt idx="19">
                  <c:v>1.5234</c:v>
                </c:pt>
                <c:pt idx="20">
                  <c:v>1.68994</c:v>
                </c:pt>
                <c:pt idx="21">
                  <c:v>1.64783</c:v>
                </c:pt>
                <c:pt idx="22">
                  <c:v>1.57809</c:v>
                </c:pt>
                <c:pt idx="23">
                  <c:v>1.60761</c:v>
                </c:pt>
                <c:pt idx="24">
                  <c:v>1.83852</c:v>
                </c:pt>
                <c:pt idx="25">
                  <c:v>1.51887</c:v>
                </c:pt>
                <c:pt idx="26">
                  <c:v>1.50525</c:v>
                </c:pt>
                <c:pt idx="27">
                  <c:v>1.56743</c:v>
                </c:pt>
                <c:pt idx="28">
                  <c:v>1.59623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DATA!$AH$10:$AH$38</c:f>
              <c:numCache>
                <c:ptCount val="29"/>
                <c:pt idx="0">
                  <c:v>3.5045</c:v>
                </c:pt>
                <c:pt idx="1">
                  <c:v>3.62745</c:v>
                </c:pt>
                <c:pt idx="2">
                  <c:v>3.78141</c:v>
                </c:pt>
                <c:pt idx="3">
                  <c:v>3.79853</c:v>
                </c:pt>
                <c:pt idx="4">
                  <c:v>3.57858</c:v>
                </c:pt>
                <c:pt idx="5">
                  <c:v>3.30257</c:v>
                </c:pt>
                <c:pt idx="6">
                  <c:v>3.30488</c:v>
                </c:pt>
                <c:pt idx="7">
                  <c:v>3.29266</c:v>
                </c:pt>
                <c:pt idx="8">
                  <c:v>3.53497</c:v>
                </c:pt>
                <c:pt idx="9">
                  <c:v>3.49621</c:v>
                </c:pt>
                <c:pt idx="10">
                  <c:v>3.32593</c:v>
                </c:pt>
                <c:pt idx="11">
                  <c:v>6.56596</c:v>
                </c:pt>
                <c:pt idx="12">
                  <c:v>5.6025</c:v>
                </c:pt>
                <c:pt idx="13">
                  <c:v>6.77883</c:v>
                </c:pt>
                <c:pt idx="14">
                  <c:v>6.66214</c:v>
                </c:pt>
                <c:pt idx="15">
                  <c:v>6.91121</c:v>
                </c:pt>
                <c:pt idx="16">
                  <c:v>5.4173</c:v>
                </c:pt>
                <c:pt idx="17">
                  <c:v>4.07706</c:v>
                </c:pt>
                <c:pt idx="18">
                  <c:v>4.01209</c:v>
                </c:pt>
                <c:pt idx="19">
                  <c:v>4.04478</c:v>
                </c:pt>
                <c:pt idx="20">
                  <c:v>4.40512</c:v>
                </c:pt>
                <c:pt idx="21">
                  <c:v>4.21076</c:v>
                </c:pt>
                <c:pt idx="22">
                  <c:v>3.99492</c:v>
                </c:pt>
                <c:pt idx="23">
                  <c:v>4.08102</c:v>
                </c:pt>
                <c:pt idx="24">
                  <c:v>4.60533</c:v>
                </c:pt>
                <c:pt idx="25">
                  <c:v>3.83976</c:v>
                </c:pt>
                <c:pt idx="26">
                  <c:v>3.74275</c:v>
                </c:pt>
                <c:pt idx="27">
                  <c:v>3.90405</c:v>
                </c:pt>
                <c:pt idx="28">
                  <c:v>3.86685</c:v>
                </c:pt>
              </c:numCache>
            </c:numRef>
          </c:yVal>
          <c:smooth val="0"/>
        </c:ser>
        <c:axId val="40696423"/>
        <c:axId val="30723488"/>
      </c:scatterChart>
      <c:valAx>
        <c:axId val="40696423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At val="0"/>
        <c:crossBetween val="midCat"/>
        <c:dispUnits/>
        <c:majorUnit val="100"/>
        <c:minorUnit val="20"/>
      </c:valAx>
      <c:valAx>
        <c:axId val="30723488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(aragonite)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696423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DATA!$AU$10:$AU$38</c:f>
              <c:numCache>
                <c:ptCount val="29"/>
                <c:pt idx="0">
                  <c:v>2.38157</c:v>
                </c:pt>
                <c:pt idx="1">
                  <c:v>2.29839</c:v>
                </c:pt>
                <c:pt idx="2">
                  <c:v>2.27991</c:v>
                </c:pt>
                <c:pt idx="3">
                  <c:v>2.22741</c:v>
                </c:pt>
                <c:pt idx="4">
                  <c:v>2.0436</c:v>
                </c:pt>
                <c:pt idx="5">
                  <c:v>1.85475</c:v>
                </c:pt>
                <c:pt idx="6">
                  <c:v>1.98002</c:v>
                </c:pt>
                <c:pt idx="7">
                  <c:v>1.88541</c:v>
                </c:pt>
                <c:pt idx="8">
                  <c:v>2.14876</c:v>
                </c:pt>
                <c:pt idx="9">
                  <c:v>2.13063</c:v>
                </c:pt>
                <c:pt idx="10">
                  <c:v>2.1425</c:v>
                </c:pt>
                <c:pt idx="11">
                  <c:v>4.15293</c:v>
                </c:pt>
                <c:pt idx="12">
                  <c:v>3.49235</c:v>
                </c:pt>
                <c:pt idx="13">
                  <c:v>4.35276</c:v>
                </c:pt>
                <c:pt idx="14">
                  <c:v>4.34024</c:v>
                </c:pt>
                <c:pt idx="15">
                  <c:v>4.23371</c:v>
                </c:pt>
                <c:pt idx="16">
                  <c:v>3.30925</c:v>
                </c:pt>
                <c:pt idx="17">
                  <c:v>2.41618</c:v>
                </c:pt>
                <c:pt idx="18">
                  <c:v>2.21246</c:v>
                </c:pt>
                <c:pt idx="19">
                  <c:v>2.37859</c:v>
                </c:pt>
                <c:pt idx="20">
                  <c:v>2.63878</c:v>
                </c:pt>
                <c:pt idx="21">
                  <c:v>2.57312</c:v>
                </c:pt>
                <c:pt idx="22">
                  <c:v>2.46424</c:v>
                </c:pt>
                <c:pt idx="23">
                  <c:v>2.51034</c:v>
                </c:pt>
                <c:pt idx="24">
                  <c:v>2.87104</c:v>
                </c:pt>
                <c:pt idx="25">
                  <c:v>2.37177</c:v>
                </c:pt>
                <c:pt idx="26">
                  <c:v>2.35059</c:v>
                </c:pt>
                <c:pt idx="27">
                  <c:v>2.4477</c:v>
                </c:pt>
                <c:pt idx="28">
                  <c:v>2.49303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DATA!$AG$10:$AG$38</c:f>
              <c:numCache>
                <c:ptCount val="29"/>
                <c:pt idx="0">
                  <c:v>5.416</c:v>
                </c:pt>
                <c:pt idx="1">
                  <c:v>5.60543</c:v>
                </c:pt>
                <c:pt idx="2">
                  <c:v>5.84248</c:v>
                </c:pt>
                <c:pt idx="3">
                  <c:v>5.86767</c:v>
                </c:pt>
                <c:pt idx="4">
                  <c:v>5.52709</c:v>
                </c:pt>
                <c:pt idx="5">
                  <c:v>5.10041</c:v>
                </c:pt>
                <c:pt idx="6">
                  <c:v>5.10309</c:v>
                </c:pt>
                <c:pt idx="7">
                  <c:v>5.08488</c:v>
                </c:pt>
                <c:pt idx="8">
                  <c:v>5.45892</c:v>
                </c:pt>
                <c:pt idx="9">
                  <c:v>5.39907</c:v>
                </c:pt>
                <c:pt idx="10">
                  <c:v>5.13555</c:v>
                </c:pt>
                <c:pt idx="11">
                  <c:v>10.1396</c:v>
                </c:pt>
                <c:pt idx="12">
                  <c:v>8.65257</c:v>
                </c:pt>
                <c:pt idx="13">
                  <c:v>10.4698</c:v>
                </c:pt>
                <c:pt idx="14">
                  <c:v>10.2924</c:v>
                </c:pt>
                <c:pt idx="15">
                  <c:v>10.6737</c:v>
                </c:pt>
                <c:pt idx="16">
                  <c:v>8.36955</c:v>
                </c:pt>
                <c:pt idx="17">
                  <c:v>6.29782</c:v>
                </c:pt>
                <c:pt idx="18">
                  <c:v>6.19535</c:v>
                </c:pt>
                <c:pt idx="19">
                  <c:v>6.24512</c:v>
                </c:pt>
                <c:pt idx="20">
                  <c:v>6.80152</c:v>
                </c:pt>
                <c:pt idx="21">
                  <c:v>6.50107</c:v>
                </c:pt>
                <c:pt idx="22">
                  <c:v>6.16763</c:v>
                </c:pt>
                <c:pt idx="23">
                  <c:v>6.30064</c:v>
                </c:pt>
                <c:pt idx="24">
                  <c:v>7.11014</c:v>
                </c:pt>
                <c:pt idx="25">
                  <c:v>5.92808</c:v>
                </c:pt>
                <c:pt idx="26">
                  <c:v>5.77817</c:v>
                </c:pt>
                <c:pt idx="27">
                  <c:v>6.02723</c:v>
                </c:pt>
                <c:pt idx="28">
                  <c:v>5.97046</c:v>
                </c:pt>
              </c:numCache>
            </c:numRef>
          </c:yVal>
          <c:smooth val="0"/>
        </c:ser>
        <c:axId val="8075937"/>
        <c:axId val="5574570"/>
      </c:scatterChart>
      <c:valAx>
        <c:axId val="8075937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At val="0"/>
        <c:crossBetween val="midCat"/>
        <c:dispUnits/>
        <c:majorUnit val="100"/>
        <c:minorUnit val="20"/>
      </c:valAx>
      <c:valAx>
        <c:axId val="557457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(calcite)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DATA!$F$10:$F$38</c:f>
              <c:numCache>
                <c:ptCount val="29"/>
                <c:pt idx="0">
                  <c:v>278</c:v>
                </c:pt>
                <c:pt idx="1">
                  <c:v>281.3</c:v>
                </c:pt>
                <c:pt idx="2">
                  <c:v>364.1</c:v>
                </c:pt>
                <c:pt idx="3">
                  <c:v>610.8</c:v>
                </c:pt>
                <c:pt idx="4">
                  <c:v>826.4</c:v>
                </c:pt>
                <c:pt idx="5">
                  <c:v>932.501</c:v>
                </c:pt>
                <c:pt idx="6">
                  <c:v>2280.001</c:v>
                </c:pt>
                <c:pt idx="7">
                  <c:v>1150.801</c:v>
                </c:pt>
                <c:pt idx="8">
                  <c:v>1757.801</c:v>
                </c:pt>
                <c:pt idx="9">
                  <c:v>1754.001</c:v>
                </c:pt>
                <c:pt idx="10">
                  <c:v>3828.8</c:v>
                </c:pt>
                <c:pt idx="11">
                  <c:v>2215.201</c:v>
                </c:pt>
                <c:pt idx="12">
                  <c:v>1398.601</c:v>
                </c:pt>
                <c:pt idx="13">
                  <c:v>1443.8</c:v>
                </c:pt>
                <c:pt idx="14">
                  <c:v>603.3</c:v>
                </c:pt>
                <c:pt idx="15">
                  <c:v>1243.3</c:v>
                </c:pt>
                <c:pt idx="16">
                  <c:v>355.2</c:v>
                </c:pt>
                <c:pt idx="17">
                  <c:v>532.2</c:v>
                </c:pt>
                <c:pt idx="18">
                  <c:v>1048.8</c:v>
                </c:pt>
                <c:pt idx="19">
                  <c:v>2406.9</c:v>
                </c:pt>
                <c:pt idx="20">
                  <c:v>2715</c:v>
                </c:pt>
                <c:pt idx="21">
                  <c:v>3900</c:v>
                </c:pt>
                <c:pt idx="22">
                  <c:v>4759.3</c:v>
                </c:pt>
                <c:pt idx="23">
                  <c:v>4439.2</c:v>
                </c:pt>
                <c:pt idx="24">
                  <c:v>4963.3</c:v>
                </c:pt>
                <c:pt idx="25">
                  <c:v>4843.101</c:v>
                </c:pt>
                <c:pt idx="26">
                  <c:v>6271.2</c:v>
                </c:pt>
                <c:pt idx="27">
                  <c:v>6000</c:v>
                </c:pt>
                <c:pt idx="28">
                  <c:v>4999.994</c:v>
                </c:pt>
              </c:numCache>
            </c:numRef>
          </c:yVal>
          <c:smooth val="0"/>
        </c:ser>
        <c:axId val="50171131"/>
        <c:axId val="48886996"/>
      </c:scatterChart>
      <c:valAx>
        <c:axId val="50171131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At val="0"/>
        <c:crossBetween val="midCat"/>
        <c:dispUnits/>
        <c:majorUnit val="100"/>
        <c:minorUnit val="20"/>
      </c:valAx>
      <c:valAx>
        <c:axId val="4888699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DATA!$AX$10:$AX$38</c:f>
              <c:numCache>
                <c:ptCount val="29"/>
                <c:pt idx="0">
                  <c:v>4716.65</c:v>
                </c:pt>
                <c:pt idx="1">
                  <c:v>4313.85</c:v>
                </c:pt>
                <c:pt idx="2">
                  <c:v>4142.8</c:v>
                </c:pt>
                <c:pt idx="3">
                  <c:v>4015.63</c:v>
                </c:pt>
                <c:pt idx="4">
                  <c:v>3553.27</c:v>
                </c:pt>
                <c:pt idx="5">
                  <c:v>3055.69</c:v>
                </c:pt>
                <c:pt idx="6">
                  <c:v>3597.16</c:v>
                </c:pt>
                <c:pt idx="7">
                  <c:v>3218.03</c:v>
                </c:pt>
                <c:pt idx="8">
                  <c:v>4038.53</c:v>
                </c:pt>
                <c:pt idx="9">
                  <c:v>4007.26</c:v>
                </c:pt>
                <c:pt idx="10">
                  <c:v>4161.97</c:v>
                </c:pt>
                <c:pt idx="11">
                  <c:v>7553.06</c:v>
                </c:pt>
                <c:pt idx="12">
                  <c:v>6596.33</c:v>
                </c:pt>
                <c:pt idx="13">
                  <c:v>7898.05</c:v>
                </c:pt>
                <c:pt idx="14">
                  <c:v>7865.94</c:v>
                </c:pt>
                <c:pt idx="15">
                  <c:v>7540.75</c:v>
                </c:pt>
                <c:pt idx="16">
                  <c:v>6029.71</c:v>
                </c:pt>
                <c:pt idx="17">
                  <c:v>4402.59</c:v>
                </c:pt>
                <c:pt idx="18">
                  <c:v>3821.27</c:v>
                </c:pt>
                <c:pt idx="19">
                  <c:v>4433.44</c:v>
                </c:pt>
                <c:pt idx="20">
                  <c:v>4992.83</c:v>
                </c:pt>
                <c:pt idx="21">
                  <c:v>4899.02</c:v>
                </c:pt>
                <c:pt idx="22">
                  <c:v>4695.44</c:v>
                </c:pt>
                <c:pt idx="23">
                  <c:v>4784.87</c:v>
                </c:pt>
                <c:pt idx="24">
                  <c:v>5466.54</c:v>
                </c:pt>
                <c:pt idx="25">
                  <c:v>4515.68</c:v>
                </c:pt>
                <c:pt idx="26">
                  <c:v>4492.75</c:v>
                </c:pt>
                <c:pt idx="27">
                  <c:v>4685.55</c:v>
                </c:pt>
                <c:pt idx="28">
                  <c:v>4908.9</c:v>
                </c:pt>
              </c:numCache>
            </c:numRef>
          </c:yVal>
          <c:smooth val="0"/>
        </c:ser>
        <c:axId val="37329781"/>
        <c:axId val="423710"/>
      </c:scatterChart>
      <c:valAx>
        <c:axId val="37329781"/>
        <c:scaling>
          <c:orientation val="minMax"/>
          <c:max val="600"/>
          <c:min val="0"/>
        </c:scaling>
        <c:axPos val="t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 val="max"/>
        <c:crossBetween val="midCat"/>
        <c:dispUnits/>
        <c:majorUnit val="100"/>
        <c:minorUnit val="20"/>
      </c:valAx>
      <c:valAx>
        <c:axId val="423710"/>
        <c:scaling>
          <c:orientation val="maxMin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calcite saturation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 val="max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DATA!$AP$10:$AP$38</c:f>
              <c:numCache>
                <c:ptCount val="29"/>
                <c:pt idx="0">
                  <c:v>2374.16</c:v>
                </c:pt>
                <c:pt idx="1">
                  <c:v>2007.5</c:v>
                </c:pt>
                <c:pt idx="2">
                  <c:v>1968.96</c:v>
                </c:pt>
                <c:pt idx="3">
                  <c:v>2224.69</c:v>
                </c:pt>
                <c:pt idx="4">
                  <c:v>2218.54</c:v>
                </c:pt>
                <c:pt idx="5">
                  <c:v>2141.78</c:v>
                </c:pt>
                <c:pt idx="6">
                  <c:v>3192.42</c:v>
                </c:pt>
                <c:pt idx="7">
                  <c:v>2440.21</c:v>
                </c:pt>
                <c:pt idx="8">
                  <c:v>3543.02</c:v>
                </c:pt>
                <c:pt idx="9">
                  <c:v>3620.19</c:v>
                </c:pt>
                <c:pt idx="10">
                  <c:v>5966.46</c:v>
                </c:pt>
                <c:pt idx="11">
                  <c:v>5944.79</c:v>
                </c:pt>
                <c:pt idx="12">
                  <c:v>4790.25</c:v>
                </c:pt>
                <c:pt idx="13">
                  <c:v>5403.37</c:v>
                </c:pt>
                <c:pt idx="14">
                  <c:v>3731.58</c:v>
                </c:pt>
                <c:pt idx="15">
                  <c:v>4314.3</c:v>
                </c:pt>
                <c:pt idx="16">
                  <c:v>2485.68</c:v>
                </c:pt>
                <c:pt idx="17">
                  <c:v>2782.75</c:v>
                </c:pt>
                <c:pt idx="18">
                  <c:v>2665.62</c:v>
                </c:pt>
                <c:pt idx="19">
                  <c:v>3901.91</c:v>
                </c:pt>
                <c:pt idx="20">
                  <c:v>4421.87</c:v>
                </c:pt>
                <c:pt idx="21">
                  <c:v>4883.07</c:v>
                </c:pt>
                <c:pt idx="22">
                  <c:v>5004.77</c:v>
                </c:pt>
                <c:pt idx="23">
                  <c:v>4998.17</c:v>
                </c:pt>
                <c:pt idx="24">
                  <c:v>5614.64</c:v>
                </c:pt>
                <c:pt idx="25">
                  <c:v>5045.63</c:v>
                </c:pt>
                <c:pt idx="26">
                  <c:v>5518.57</c:v>
                </c:pt>
                <c:pt idx="27">
                  <c:v>5523.02</c:v>
                </c:pt>
                <c:pt idx="28">
                  <c:v>7925.72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DATA!$AB$10:$AB$38</c:f>
              <c:numCache>
                <c:ptCount val="29"/>
                <c:pt idx="0">
                  <c:v>2337.59</c:v>
                </c:pt>
                <c:pt idx="1">
                  <c:v>1964.62</c:v>
                </c:pt>
                <c:pt idx="2">
                  <c:v>1920.03</c:v>
                </c:pt>
                <c:pt idx="3">
                  <c:v>2175.06</c:v>
                </c:pt>
                <c:pt idx="4">
                  <c:v>2174.78</c:v>
                </c:pt>
                <c:pt idx="5">
                  <c:v>2104.77</c:v>
                </c:pt>
                <c:pt idx="6">
                  <c:v>3158.4</c:v>
                </c:pt>
                <c:pt idx="7">
                  <c:v>2404.63</c:v>
                </c:pt>
                <c:pt idx="8">
                  <c:v>3502.71</c:v>
                </c:pt>
                <c:pt idx="9">
                  <c:v>3580.89</c:v>
                </c:pt>
                <c:pt idx="10">
                  <c:v>5932.57</c:v>
                </c:pt>
                <c:pt idx="11">
                  <c:v>5958.87</c:v>
                </c:pt>
                <c:pt idx="12">
                  <c:v>4803.85</c:v>
                </c:pt>
                <c:pt idx="13">
                  <c:v>5418.3</c:v>
                </c:pt>
                <c:pt idx="14">
                  <c:v>3746.3</c:v>
                </c:pt>
                <c:pt idx="15">
                  <c:v>4329.07</c:v>
                </c:pt>
                <c:pt idx="16">
                  <c:v>2500.45</c:v>
                </c:pt>
                <c:pt idx="17">
                  <c:v>2797.18</c:v>
                </c:pt>
                <c:pt idx="18">
                  <c:v>2679.8</c:v>
                </c:pt>
                <c:pt idx="19">
                  <c:v>3916.15</c:v>
                </c:pt>
                <c:pt idx="20">
                  <c:v>4436.13</c:v>
                </c:pt>
                <c:pt idx="21">
                  <c:v>4897.28</c:v>
                </c:pt>
                <c:pt idx="22">
                  <c:v>5018.86</c:v>
                </c:pt>
                <c:pt idx="23">
                  <c:v>5012.26</c:v>
                </c:pt>
                <c:pt idx="24">
                  <c:v>5629.02</c:v>
                </c:pt>
                <c:pt idx="25">
                  <c:v>5059.58</c:v>
                </c:pt>
                <c:pt idx="26">
                  <c:v>5532.69</c:v>
                </c:pt>
                <c:pt idx="27">
                  <c:v>5537.05</c:v>
                </c:pt>
                <c:pt idx="28">
                  <c:v>7942.36</c:v>
                </c:pt>
              </c:numCache>
            </c:numRef>
          </c:yVal>
          <c:smooth val="0"/>
        </c:ser>
        <c:axId val="3813391"/>
        <c:axId val="34320520"/>
      </c:scatterChart>
      <c:valAx>
        <c:axId val="3813391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At val="0"/>
        <c:crossBetween val="midCat"/>
        <c:dispUnits/>
        <c:majorUnit val="100"/>
        <c:minorUnit val="20"/>
      </c:valAx>
      <c:valAx>
        <c:axId val="34320520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ALK (</a:t>
                </a:r>
                <a:r>
                  <a:rPr lang="en-US" cap="none" sz="800" b="1" i="0" u="none" baseline="0"/>
                  <a:t>m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mol eq kg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crossBetween val="midCat"/>
        <c:dispUnits/>
        <c:majorUnit val="2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DATA!$Q$10:$Q$38</c:f>
              <c:numCache>
                <c:ptCount val="29"/>
                <c:pt idx="0">
                  <c:v>15</c:v>
                </c:pt>
                <c:pt idx="1">
                  <c:v>16.7</c:v>
                </c:pt>
                <c:pt idx="2">
                  <c:v>22.5</c:v>
                </c:pt>
                <c:pt idx="3">
                  <c:v>26.9</c:v>
                </c:pt>
                <c:pt idx="4">
                  <c:v>23</c:v>
                </c:pt>
                <c:pt idx="5">
                  <c:v>17.65</c:v>
                </c:pt>
                <c:pt idx="6">
                  <c:v>17.8</c:v>
                </c:pt>
                <c:pt idx="7">
                  <c:v>14.2</c:v>
                </c:pt>
                <c:pt idx="8">
                  <c:v>19.7</c:v>
                </c:pt>
                <c:pt idx="9">
                  <c:v>17.35</c:v>
                </c:pt>
                <c:pt idx="10">
                  <c:v>14.1</c:v>
                </c:pt>
                <c:pt idx="11">
                  <c:v>15.3</c:v>
                </c:pt>
                <c:pt idx="12">
                  <c:v>17.9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DATA!$A$10:$A$38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110</c:v>
                </c:pt>
                <c:pt idx="7">
                  <c:v>130</c:v>
                </c:pt>
                <c:pt idx="8">
                  <c:v>150</c:v>
                </c:pt>
                <c:pt idx="9">
                  <c:v>170</c:v>
                </c:pt>
                <c:pt idx="10">
                  <c:v>190</c:v>
                </c:pt>
                <c:pt idx="11">
                  <c:v>210</c:v>
                </c:pt>
                <c:pt idx="12">
                  <c:v>230</c:v>
                </c:pt>
                <c:pt idx="13">
                  <c:v>250</c:v>
                </c:pt>
                <c:pt idx="14">
                  <c:v>270</c:v>
                </c:pt>
                <c:pt idx="15">
                  <c:v>290</c:v>
                </c:pt>
                <c:pt idx="16">
                  <c:v>310</c:v>
                </c:pt>
                <c:pt idx="17">
                  <c:v>330</c:v>
                </c:pt>
                <c:pt idx="18">
                  <c:v>350</c:v>
                </c:pt>
                <c:pt idx="19">
                  <c:v>370</c:v>
                </c:pt>
                <c:pt idx="20">
                  <c:v>390</c:v>
                </c:pt>
                <c:pt idx="21">
                  <c:v>410</c:v>
                </c:pt>
                <c:pt idx="22">
                  <c:v>430</c:v>
                </c:pt>
                <c:pt idx="23">
                  <c:v>450</c:v>
                </c:pt>
                <c:pt idx="24">
                  <c:v>470</c:v>
                </c:pt>
                <c:pt idx="25">
                  <c:v>490</c:v>
                </c:pt>
                <c:pt idx="26">
                  <c:v>510</c:v>
                </c:pt>
                <c:pt idx="27">
                  <c:v>530</c:v>
                </c:pt>
                <c:pt idx="28">
                  <c:v>550</c:v>
                </c:pt>
              </c:numCache>
            </c:numRef>
          </c:xVal>
          <c:yVal>
            <c:numRef>
              <c:f>DATA!$N$10:$N$38</c:f>
              <c:numCache>
                <c:ptCount val="29"/>
                <c:pt idx="0">
                  <c:v>5.013</c:v>
                </c:pt>
                <c:pt idx="1">
                  <c:v>6.901</c:v>
                </c:pt>
                <c:pt idx="2">
                  <c:v>10.919</c:v>
                </c:pt>
                <c:pt idx="3">
                  <c:v>14.078</c:v>
                </c:pt>
                <c:pt idx="4">
                  <c:v>12.87</c:v>
                </c:pt>
                <c:pt idx="5">
                  <c:v>11.175</c:v>
                </c:pt>
                <c:pt idx="6">
                  <c:v>9.258</c:v>
                </c:pt>
                <c:pt idx="7">
                  <c:v>7.715</c:v>
                </c:pt>
                <c:pt idx="8">
                  <c:v>9.1</c:v>
                </c:pt>
                <c:pt idx="9">
                  <c:v>7.575</c:v>
                </c:pt>
                <c:pt idx="10">
                  <c:v>5.72</c:v>
                </c:pt>
                <c:pt idx="11">
                  <c:v>15.563</c:v>
                </c:pt>
                <c:pt idx="12">
                  <c:v>17.978</c:v>
                </c:pt>
                <c:pt idx="13">
                  <c:v>14.816</c:v>
                </c:pt>
                <c:pt idx="14">
                  <c:v>15.102</c:v>
                </c:pt>
                <c:pt idx="15">
                  <c:v>14.911</c:v>
                </c:pt>
                <c:pt idx="16">
                  <c:v>15.01</c:v>
                </c:pt>
                <c:pt idx="17">
                  <c:v>14.996</c:v>
                </c:pt>
                <c:pt idx="18">
                  <c:v>15.001</c:v>
                </c:pt>
                <c:pt idx="19">
                  <c:v>14.914</c:v>
                </c:pt>
                <c:pt idx="20">
                  <c:v>14.949</c:v>
                </c:pt>
                <c:pt idx="21">
                  <c:v>14.941</c:v>
                </c:pt>
                <c:pt idx="22">
                  <c:v>14.986</c:v>
                </c:pt>
                <c:pt idx="23">
                  <c:v>15.001</c:v>
                </c:pt>
                <c:pt idx="24">
                  <c:v>14.863</c:v>
                </c:pt>
                <c:pt idx="25">
                  <c:v>15.055</c:v>
                </c:pt>
                <c:pt idx="26">
                  <c:v>14.922</c:v>
                </c:pt>
                <c:pt idx="27">
                  <c:v>14.999</c:v>
                </c:pt>
                <c:pt idx="28">
                  <c:v>13.275</c:v>
                </c:pt>
              </c:numCache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498706"/>
        <c:crossesAt val="0"/>
        <c:crossBetween val="midCat"/>
        <c:dispUnits/>
        <c:majorUnit val="100"/>
        <c:minorUnit val="20"/>
      </c:valAx>
      <c:valAx>
        <c:axId val="2849870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accumulation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Chart 12"/>
        <xdr:cNvGraphicFramePr/>
      </xdr:nvGraphicFramePr>
      <xdr:xfrm>
        <a:off x="0" y="4210050"/>
        <a:ext cx="33147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2" name="Chart 17"/>
        <xdr:cNvGraphicFramePr/>
      </xdr:nvGraphicFramePr>
      <xdr:xfrm>
        <a:off x="0" y="2105025"/>
        <a:ext cx="33147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18</xdr:col>
      <xdr:colOff>9525</xdr:colOff>
      <xdr:row>26</xdr:row>
      <xdr:rowOff>9525</xdr:rowOff>
    </xdr:to>
    <xdr:graphicFrame>
      <xdr:nvGraphicFramePr>
        <xdr:cNvPr id="3" name="Chart 19"/>
        <xdr:cNvGraphicFramePr/>
      </xdr:nvGraphicFramePr>
      <xdr:xfrm>
        <a:off x="6629400" y="2105025"/>
        <a:ext cx="33242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9525</xdr:colOff>
      <xdr:row>26</xdr:row>
      <xdr:rowOff>9525</xdr:rowOff>
    </xdr:to>
    <xdr:graphicFrame>
      <xdr:nvGraphicFramePr>
        <xdr:cNvPr id="4" name="Chart 23"/>
        <xdr:cNvGraphicFramePr/>
      </xdr:nvGraphicFramePr>
      <xdr:xfrm>
        <a:off x="3314700" y="2105025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19050</xdr:colOff>
      <xdr:row>39</xdr:row>
      <xdr:rowOff>19050</xdr:rowOff>
    </xdr:to>
    <xdr:graphicFrame>
      <xdr:nvGraphicFramePr>
        <xdr:cNvPr id="5" name="Chart 24"/>
        <xdr:cNvGraphicFramePr/>
      </xdr:nvGraphicFramePr>
      <xdr:xfrm>
        <a:off x="3314700" y="4210050"/>
        <a:ext cx="33337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13</xdr:row>
      <xdr:rowOff>9525</xdr:rowOff>
    </xdr:to>
    <xdr:graphicFrame>
      <xdr:nvGraphicFramePr>
        <xdr:cNvPr id="6" name="Chart 27"/>
        <xdr:cNvGraphicFramePr/>
      </xdr:nvGraphicFramePr>
      <xdr:xfrm>
        <a:off x="0" y="0"/>
        <a:ext cx="33242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7" name="Chart 28"/>
        <xdr:cNvGraphicFramePr/>
      </xdr:nvGraphicFramePr>
      <xdr:xfrm>
        <a:off x="3314700" y="0"/>
        <a:ext cx="33147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19050</xdr:colOff>
      <xdr:row>39</xdr:row>
      <xdr:rowOff>19050</xdr:rowOff>
    </xdr:to>
    <xdr:graphicFrame>
      <xdr:nvGraphicFramePr>
        <xdr:cNvPr id="8" name="Chart 30"/>
        <xdr:cNvGraphicFramePr/>
      </xdr:nvGraphicFramePr>
      <xdr:xfrm>
        <a:off x="6629400" y="421005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57150</xdr:colOff>
      <xdr:row>13</xdr:row>
      <xdr:rowOff>57150</xdr:rowOff>
    </xdr:to>
    <xdr:graphicFrame>
      <xdr:nvGraphicFramePr>
        <xdr:cNvPr id="9" name="Chart 31"/>
        <xdr:cNvGraphicFramePr/>
      </xdr:nvGraphicFramePr>
      <xdr:xfrm>
        <a:off x="6629400" y="0"/>
        <a:ext cx="3371850" cy="216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266700</xdr:colOff>
      <xdr:row>39</xdr:row>
      <xdr:rowOff>0</xdr:rowOff>
    </xdr:to>
    <xdr:graphicFrame>
      <xdr:nvGraphicFramePr>
        <xdr:cNvPr id="1" name="Chart 12"/>
        <xdr:cNvGraphicFramePr/>
      </xdr:nvGraphicFramePr>
      <xdr:xfrm>
        <a:off x="0" y="4210050"/>
        <a:ext cx="33147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266700</xdr:colOff>
      <xdr:row>26</xdr:row>
      <xdr:rowOff>0</xdr:rowOff>
    </xdr:to>
    <xdr:graphicFrame>
      <xdr:nvGraphicFramePr>
        <xdr:cNvPr id="2" name="Chart 13"/>
        <xdr:cNvGraphicFramePr/>
      </xdr:nvGraphicFramePr>
      <xdr:xfrm>
        <a:off x="0" y="2105025"/>
        <a:ext cx="33147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533400</xdr:colOff>
      <xdr:row>13</xdr:row>
      <xdr:rowOff>0</xdr:rowOff>
    </xdr:from>
    <xdr:to>
      <xdr:col>16</xdr:col>
      <xdr:colOff>200025</xdr:colOff>
      <xdr:row>26</xdr:row>
      <xdr:rowOff>9525</xdr:rowOff>
    </xdr:to>
    <xdr:graphicFrame>
      <xdr:nvGraphicFramePr>
        <xdr:cNvPr id="3" name="Chart 14"/>
        <xdr:cNvGraphicFramePr/>
      </xdr:nvGraphicFramePr>
      <xdr:xfrm>
        <a:off x="6629400" y="2105025"/>
        <a:ext cx="33242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13</xdr:row>
      <xdr:rowOff>0</xdr:rowOff>
    </xdr:from>
    <xdr:to>
      <xdr:col>10</xdr:col>
      <xdr:colOff>542925</xdr:colOff>
      <xdr:row>26</xdr:row>
      <xdr:rowOff>9525</xdr:rowOff>
    </xdr:to>
    <xdr:graphicFrame>
      <xdr:nvGraphicFramePr>
        <xdr:cNvPr id="4" name="Chart 15"/>
        <xdr:cNvGraphicFramePr/>
      </xdr:nvGraphicFramePr>
      <xdr:xfrm>
        <a:off x="3314700" y="2105025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26</xdr:row>
      <xdr:rowOff>0</xdr:rowOff>
    </xdr:from>
    <xdr:to>
      <xdr:col>10</xdr:col>
      <xdr:colOff>552450</xdr:colOff>
      <xdr:row>39</xdr:row>
      <xdr:rowOff>19050</xdr:rowOff>
    </xdr:to>
    <xdr:graphicFrame>
      <xdr:nvGraphicFramePr>
        <xdr:cNvPr id="5" name="Chart 16"/>
        <xdr:cNvGraphicFramePr/>
      </xdr:nvGraphicFramePr>
      <xdr:xfrm>
        <a:off x="3314700" y="4210050"/>
        <a:ext cx="33337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276225</xdr:colOff>
      <xdr:row>13</xdr:row>
      <xdr:rowOff>9525</xdr:rowOff>
    </xdr:to>
    <xdr:graphicFrame>
      <xdr:nvGraphicFramePr>
        <xdr:cNvPr id="6" name="Chart 17"/>
        <xdr:cNvGraphicFramePr/>
      </xdr:nvGraphicFramePr>
      <xdr:xfrm>
        <a:off x="0" y="0"/>
        <a:ext cx="33242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266700</xdr:colOff>
      <xdr:row>0</xdr:row>
      <xdr:rowOff>0</xdr:rowOff>
    </xdr:from>
    <xdr:to>
      <xdr:col>10</xdr:col>
      <xdr:colOff>533400</xdr:colOff>
      <xdr:row>13</xdr:row>
      <xdr:rowOff>0</xdr:rowOff>
    </xdr:to>
    <xdr:graphicFrame>
      <xdr:nvGraphicFramePr>
        <xdr:cNvPr id="7" name="Chart 18"/>
        <xdr:cNvGraphicFramePr/>
      </xdr:nvGraphicFramePr>
      <xdr:xfrm>
        <a:off x="3314700" y="0"/>
        <a:ext cx="33147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533400</xdr:colOff>
      <xdr:row>26</xdr:row>
      <xdr:rowOff>0</xdr:rowOff>
    </xdr:from>
    <xdr:to>
      <xdr:col>16</xdr:col>
      <xdr:colOff>209550</xdr:colOff>
      <xdr:row>39</xdr:row>
      <xdr:rowOff>19050</xdr:rowOff>
    </xdr:to>
    <xdr:graphicFrame>
      <xdr:nvGraphicFramePr>
        <xdr:cNvPr id="8" name="Chart 19"/>
        <xdr:cNvGraphicFramePr/>
      </xdr:nvGraphicFramePr>
      <xdr:xfrm>
        <a:off x="6629400" y="421005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533400</xdr:colOff>
      <xdr:row>0</xdr:row>
      <xdr:rowOff>0</xdr:rowOff>
    </xdr:from>
    <xdr:to>
      <xdr:col>16</xdr:col>
      <xdr:colOff>247650</xdr:colOff>
      <xdr:row>13</xdr:row>
      <xdr:rowOff>57150</xdr:rowOff>
    </xdr:to>
    <xdr:graphicFrame>
      <xdr:nvGraphicFramePr>
        <xdr:cNvPr id="9" name="Chart 20"/>
        <xdr:cNvGraphicFramePr/>
      </xdr:nvGraphicFramePr>
      <xdr:xfrm>
        <a:off x="6629400" y="0"/>
        <a:ext cx="3371850" cy="216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I30" sqref="I30"/>
    </sheetView>
  </sheetViews>
  <sheetFormatPr defaultColWidth="9.140625" defaultRowHeight="12.75"/>
  <cols>
    <col min="1" max="1" width="20.7109375" style="0" customWidth="1"/>
    <col min="2" max="2" width="3.28125" style="0" customWidth="1"/>
    <col min="3" max="3" width="40.7109375" style="0" customWidth="1"/>
  </cols>
  <sheetData>
    <row r="1" spans="1:2" ht="23.25">
      <c r="A1" s="3" t="s">
        <v>11</v>
      </c>
      <c r="B1" s="3"/>
    </row>
    <row r="3" spans="1:3" ht="18">
      <c r="A3" s="1" t="s">
        <v>0</v>
      </c>
      <c r="B3" s="4" t="s">
        <v>3</v>
      </c>
      <c r="C3" s="11">
        <v>4.11</v>
      </c>
    </row>
    <row r="4" spans="1:3" ht="18">
      <c r="A4" s="1" t="s">
        <v>1</v>
      </c>
      <c r="B4" s="4" t="s">
        <v>3</v>
      </c>
      <c r="C4" s="6"/>
    </row>
    <row r="5" spans="2:3" ht="12.75">
      <c r="B5" s="5"/>
      <c r="C5" s="7"/>
    </row>
    <row r="6" spans="2:3" ht="12.75">
      <c r="B6" s="5"/>
      <c r="C6" s="7"/>
    </row>
    <row r="7" spans="1:3" ht="18">
      <c r="A7" s="1" t="s">
        <v>2</v>
      </c>
      <c r="B7" s="4" t="s">
        <v>3</v>
      </c>
      <c r="C7" s="11" t="s">
        <v>71</v>
      </c>
    </row>
    <row r="8" spans="2:3" ht="12.75">
      <c r="B8" s="5"/>
      <c r="C8" s="7"/>
    </row>
    <row r="9" spans="2:3" ht="12.75">
      <c r="B9" s="5"/>
      <c r="C9" s="7"/>
    </row>
    <row r="10" spans="1:3" ht="15.75">
      <c r="A10" s="2" t="s">
        <v>4</v>
      </c>
      <c r="B10" s="8" t="s">
        <v>3</v>
      </c>
      <c r="C10" s="10"/>
    </row>
    <row r="11" spans="1:3" ht="15.75">
      <c r="A11" s="2" t="s">
        <v>8</v>
      </c>
      <c r="B11" s="8" t="s">
        <v>3</v>
      </c>
      <c r="C11" s="12"/>
    </row>
    <row r="12" spans="1:3" ht="15.75">
      <c r="A12" s="2" t="s">
        <v>9</v>
      </c>
      <c r="B12" s="8" t="s">
        <v>3</v>
      </c>
      <c r="C12" s="12"/>
    </row>
    <row r="13" spans="1:3" ht="15.75">
      <c r="A13" s="2" t="s">
        <v>5</v>
      </c>
      <c r="B13" s="8" t="s">
        <v>3</v>
      </c>
      <c r="C13" s="12"/>
    </row>
    <row r="14" spans="1:3" ht="15.75">
      <c r="A14" s="2" t="s">
        <v>6</v>
      </c>
      <c r="B14" s="8" t="s">
        <v>3</v>
      </c>
      <c r="C14" s="12"/>
    </row>
    <row r="15" spans="1:3" ht="15.75">
      <c r="A15" s="2" t="s">
        <v>7</v>
      </c>
      <c r="B15" s="8" t="s">
        <v>3</v>
      </c>
      <c r="C15" s="12"/>
    </row>
    <row r="16" spans="2:3" ht="12.75">
      <c r="B16" s="5"/>
      <c r="C16" s="7"/>
    </row>
    <row r="17" spans="2:3" ht="12.75">
      <c r="B17" s="5"/>
      <c r="C17" s="7"/>
    </row>
    <row r="18" spans="2:3" ht="12.75">
      <c r="B18" s="5"/>
      <c r="C18" s="7"/>
    </row>
    <row r="19" spans="2:3" ht="12.75">
      <c r="B19" s="5"/>
      <c r="C19" s="7"/>
    </row>
    <row r="20" spans="2:3" ht="12.75">
      <c r="B20" s="5"/>
      <c r="C20" s="7"/>
    </row>
    <row r="21" spans="2:3" ht="12.75">
      <c r="B21" s="5"/>
      <c r="C21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workbookViewId="0" topLeftCell="A1">
      <selection activeCell="A10" sqref="A10:IV20"/>
    </sheetView>
  </sheetViews>
  <sheetFormatPr defaultColWidth="9.140625" defaultRowHeight="12.75"/>
  <cols>
    <col min="1" max="1" width="10.7109375" style="9" customWidth="1"/>
    <col min="2" max="2" width="5.7109375" style="14" customWidth="1"/>
    <col min="3" max="3" width="3.28125" style="0" customWidth="1"/>
    <col min="4" max="4" width="8.28125" style="0" customWidth="1"/>
    <col min="5" max="5" width="10.7109375" style="0" customWidth="1"/>
    <col min="6" max="8" width="8.28125" style="0" customWidth="1"/>
    <col min="9" max="9" width="5.7109375" style="0" customWidth="1"/>
    <col min="10" max="23" width="8.28125" style="0" customWidth="1"/>
    <col min="24" max="24" width="3.28125" style="0" customWidth="1"/>
    <col min="25" max="37" width="8.28125" style="0" customWidth="1"/>
    <col min="38" max="38" width="3.28125" style="0" customWidth="1"/>
    <col min="39" max="51" width="8.28125" style="0" customWidth="1"/>
    <col min="52" max="52" width="3.28125" style="0" customWidth="1"/>
    <col min="53" max="55" width="13.28125" style="0" customWidth="1"/>
    <col min="56" max="56" width="10.7109375" style="0" customWidth="1"/>
    <col min="57" max="57" width="3.28125" style="0" customWidth="1"/>
  </cols>
  <sheetData>
    <row r="1" spans="1:2" ht="18">
      <c r="A1" s="1" t="s">
        <v>10</v>
      </c>
      <c r="B1" s="13"/>
    </row>
    <row r="3" ht="12.75">
      <c r="AH3" s="9" t="s">
        <v>43</v>
      </c>
    </row>
    <row r="4" spans="34:53" ht="12.75">
      <c r="AH4" s="17">
        <f>MIN(AH10:AH34)</f>
        <v>3.29266</v>
      </c>
      <c r="BA4" s="19" t="s">
        <v>48</v>
      </c>
    </row>
    <row r="5" spans="34:53" ht="12.75">
      <c r="AH5" s="9" t="s">
        <v>44</v>
      </c>
      <c r="BA5" s="19" t="s">
        <v>49</v>
      </c>
    </row>
    <row r="6" ht="12.75">
      <c r="AH6" s="17">
        <f>MAX(AH10:AH34)</f>
        <v>6.91121</v>
      </c>
    </row>
    <row r="7" spans="1:56" ht="12.75">
      <c r="A7" s="9" t="s">
        <v>12</v>
      </c>
      <c r="B7" s="14" t="s">
        <v>42</v>
      </c>
      <c r="D7" s="9" t="s">
        <v>40</v>
      </c>
      <c r="Y7" s="9" t="s">
        <v>39</v>
      </c>
      <c r="AM7" s="9" t="s">
        <v>41</v>
      </c>
      <c r="BA7" s="9" t="s">
        <v>50</v>
      </c>
      <c r="BB7" s="9" t="s">
        <v>51</v>
      </c>
      <c r="BC7" s="9" t="s">
        <v>45</v>
      </c>
      <c r="BD7" s="9" t="s">
        <v>45</v>
      </c>
    </row>
    <row r="8" spans="1:56" ht="12.75">
      <c r="A8" s="9" t="s">
        <v>13</v>
      </c>
      <c r="BA8" s="9" t="s">
        <v>47</v>
      </c>
      <c r="BB8" s="9" t="s">
        <v>47</v>
      </c>
      <c r="BC8" s="9" t="s">
        <v>47</v>
      </c>
      <c r="BD8" s="9" t="s">
        <v>46</v>
      </c>
    </row>
    <row r="10" spans="1:56" ht="12.75">
      <c r="A10" s="9">
        <v>0</v>
      </c>
      <c r="B10" s="15" t="s">
        <v>14</v>
      </c>
      <c r="D10">
        <v>0.791</v>
      </c>
      <c r="E10" s="16">
        <v>28900000000000</v>
      </c>
      <c r="F10">
        <v>278</v>
      </c>
      <c r="G10">
        <v>-99.999</v>
      </c>
      <c r="H10">
        <v>15.786</v>
      </c>
      <c r="I10">
        <v>35</v>
      </c>
      <c r="J10">
        <v>2224.608</v>
      </c>
      <c r="K10">
        <v>2374.157</v>
      </c>
      <c r="L10">
        <v>3.341</v>
      </c>
      <c r="M10">
        <v>0.038</v>
      </c>
      <c r="N10">
        <v>5.013</v>
      </c>
      <c r="O10">
        <v>0</v>
      </c>
      <c r="P10">
        <v>2001753</v>
      </c>
      <c r="Q10">
        <v>15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Y10">
        <v>288.936</v>
      </c>
      <c r="Z10">
        <v>35.0351</v>
      </c>
      <c r="AA10">
        <v>2022.41</v>
      </c>
      <c r="AB10">
        <v>2337.59</v>
      </c>
      <c r="AC10">
        <v>278.934</v>
      </c>
      <c r="AD10">
        <v>10.7409</v>
      </c>
      <c r="AE10">
        <v>226.883</v>
      </c>
      <c r="AF10">
        <v>1784.79</v>
      </c>
      <c r="AG10">
        <v>5.416</v>
      </c>
      <c r="AH10">
        <v>3.5045</v>
      </c>
      <c r="AI10">
        <v>8.17219</v>
      </c>
      <c r="AJ10">
        <v>10140.2</v>
      </c>
      <c r="AK10">
        <v>7985.1</v>
      </c>
      <c r="AM10">
        <v>277.665</v>
      </c>
      <c r="AN10">
        <v>34.4876</v>
      </c>
      <c r="AO10">
        <v>2224.61</v>
      </c>
      <c r="AP10">
        <v>2374.16</v>
      </c>
      <c r="AQ10">
        <v>464.859</v>
      </c>
      <c r="AR10">
        <v>25.7712</v>
      </c>
      <c r="AS10">
        <v>115.945</v>
      </c>
      <c r="AT10">
        <v>2082.89</v>
      </c>
      <c r="AU10">
        <v>2.38157</v>
      </c>
      <c r="AV10">
        <v>1.52388</v>
      </c>
      <c r="AW10">
        <v>7.97004</v>
      </c>
      <c r="AX10">
        <v>4716.65</v>
      </c>
      <c r="AY10">
        <v>2622.77</v>
      </c>
      <c r="BA10">
        <f>1286377000000000000*1023*AO10/1000000</f>
        <v>2.92750594214331E+18</v>
      </c>
      <c r="BB10">
        <f>177000000000000*F10</f>
        <v>49206000000000000</v>
      </c>
      <c r="BC10">
        <f>BA10+BB10</f>
        <v>2.97671194214331E+18</v>
      </c>
      <c r="BD10" s="18">
        <f>BC10*12*0.000001*0.000000001</f>
        <v>35720.54330571972</v>
      </c>
    </row>
    <row r="11" spans="1:56" ht="12.75">
      <c r="A11" s="9">
        <v>10</v>
      </c>
      <c r="B11" s="15" t="s">
        <v>15</v>
      </c>
      <c r="D11">
        <v>37.484</v>
      </c>
      <c r="E11" s="16">
        <v>36500000000000</v>
      </c>
      <c r="F11">
        <v>281.3</v>
      </c>
      <c r="G11">
        <v>-99.999</v>
      </c>
      <c r="H11">
        <v>15.786</v>
      </c>
      <c r="I11">
        <v>35</v>
      </c>
      <c r="J11">
        <v>1909.794</v>
      </c>
      <c r="K11">
        <v>2007.5</v>
      </c>
      <c r="L11">
        <v>3.457</v>
      </c>
      <c r="M11">
        <v>0.038</v>
      </c>
      <c r="N11">
        <v>6.901</v>
      </c>
      <c r="O11">
        <v>0</v>
      </c>
      <c r="P11">
        <v>2003521.1</v>
      </c>
      <c r="Q11">
        <v>16.7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Y11">
        <v>288.936</v>
      </c>
      <c r="Z11">
        <v>35.0351</v>
      </c>
      <c r="AA11">
        <v>1720.06</v>
      </c>
      <c r="AB11">
        <v>1964.62</v>
      </c>
      <c r="AC11">
        <v>282.156</v>
      </c>
      <c r="AD11">
        <v>10.886</v>
      </c>
      <c r="AE11">
        <v>167.729</v>
      </c>
      <c r="AF11">
        <v>1541.44</v>
      </c>
      <c r="AG11">
        <v>5.60543</v>
      </c>
      <c r="AH11">
        <v>3.62745</v>
      </c>
      <c r="AI11">
        <v>8.10354</v>
      </c>
      <c r="AJ11">
        <v>10224.6</v>
      </c>
      <c r="AK11">
        <v>8106.75</v>
      </c>
      <c r="AM11">
        <v>277.665</v>
      </c>
      <c r="AN11">
        <v>34.4876</v>
      </c>
      <c r="AO11">
        <v>1909.79</v>
      </c>
      <c r="AP11">
        <v>2007.5</v>
      </c>
      <c r="AQ11">
        <v>548.568</v>
      </c>
      <c r="AR11">
        <v>30.5529</v>
      </c>
      <c r="AS11">
        <v>79.4999</v>
      </c>
      <c r="AT11">
        <v>1799.74</v>
      </c>
      <c r="AU11">
        <v>2.29839</v>
      </c>
      <c r="AV11">
        <v>1.47102</v>
      </c>
      <c r="AW11">
        <v>7.85282</v>
      </c>
      <c r="AX11">
        <v>4313.85</v>
      </c>
      <c r="AY11">
        <v>2520.17</v>
      </c>
      <c r="BA11">
        <f aca="true" t="shared" si="0" ref="BA11:BA20">1286377000000000000*1023*AO11/1000000</f>
        <v>2.51321425923909E+18</v>
      </c>
      <c r="BB11">
        <f aca="true" t="shared" si="1" ref="BB11:BB20">177000000000000*F11</f>
        <v>49790100000000000</v>
      </c>
      <c r="BC11">
        <f aca="true" t="shared" si="2" ref="BC11:BC20">BA11+BB11</f>
        <v>2.56300435923909E+18</v>
      </c>
      <c r="BD11" s="18">
        <f aca="true" t="shared" si="3" ref="BD11:BD20">BC11*12*0.000001*0.000000001</f>
        <v>30756.052310869083</v>
      </c>
    </row>
    <row r="12" spans="1:56" ht="12.75">
      <c r="A12" s="9">
        <v>30</v>
      </c>
      <c r="B12" s="15" t="s">
        <v>16</v>
      </c>
      <c r="D12">
        <v>114.713</v>
      </c>
      <c r="E12" s="16">
        <v>52200000000000</v>
      </c>
      <c r="F12">
        <v>364.1</v>
      </c>
      <c r="G12">
        <v>-99.999</v>
      </c>
      <c r="H12">
        <v>15.786</v>
      </c>
      <c r="I12">
        <v>35</v>
      </c>
      <c r="J12">
        <v>1910.907</v>
      </c>
      <c r="K12">
        <v>1968.959</v>
      </c>
      <c r="L12">
        <v>3.602</v>
      </c>
      <c r="M12">
        <v>0.038</v>
      </c>
      <c r="N12">
        <v>10.919</v>
      </c>
      <c r="O12">
        <v>0</v>
      </c>
      <c r="P12">
        <v>2006256.1</v>
      </c>
      <c r="Q12">
        <v>22.5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Y12">
        <v>288.936</v>
      </c>
      <c r="Z12">
        <v>35.0351</v>
      </c>
      <c r="AA12">
        <v>1725.52</v>
      </c>
      <c r="AB12">
        <v>1920.03</v>
      </c>
      <c r="AC12">
        <v>365.222</v>
      </c>
      <c r="AD12">
        <v>14.0969</v>
      </c>
      <c r="AE12">
        <v>135.977</v>
      </c>
      <c r="AF12">
        <v>1575.45</v>
      </c>
      <c r="AG12">
        <v>5.84248</v>
      </c>
      <c r="AH12">
        <v>3.78141</v>
      </c>
      <c r="AI12">
        <v>8.0011</v>
      </c>
      <c r="AJ12">
        <v>10403.3</v>
      </c>
      <c r="AK12">
        <v>8312.44</v>
      </c>
      <c r="AM12">
        <v>277.665</v>
      </c>
      <c r="AN12">
        <v>34.4876</v>
      </c>
      <c r="AO12">
        <v>1910.91</v>
      </c>
      <c r="AP12">
        <v>1968.96</v>
      </c>
      <c r="AQ12">
        <v>748.282</v>
      </c>
      <c r="AR12">
        <v>41.7327</v>
      </c>
      <c r="AS12">
        <v>61.1401</v>
      </c>
      <c r="AT12">
        <v>1808.03</v>
      </c>
      <c r="AU12">
        <v>2.27991</v>
      </c>
      <c r="AV12">
        <v>1.45953</v>
      </c>
      <c r="AW12">
        <v>7.72615</v>
      </c>
      <c r="AX12">
        <v>4142.8</v>
      </c>
      <c r="AY12">
        <v>2499.89</v>
      </c>
      <c r="BA12">
        <f t="shared" si="0"/>
        <v>2.5146881385506104E+18</v>
      </c>
      <c r="BB12">
        <f t="shared" si="1"/>
        <v>64445700000000010</v>
      </c>
      <c r="BC12">
        <f t="shared" si="2"/>
        <v>2.5791338385506104E+18</v>
      </c>
      <c r="BD12" s="18">
        <f t="shared" si="3"/>
        <v>30949.606062607327</v>
      </c>
    </row>
    <row r="13" spans="1:56" ht="12.75">
      <c r="A13" s="9">
        <v>50</v>
      </c>
      <c r="B13" s="15" t="s">
        <v>17</v>
      </c>
      <c r="D13">
        <v>187.944</v>
      </c>
      <c r="E13" s="16">
        <v>66200000000000</v>
      </c>
      <c r="F13">
        <v>610.8</v>
      </c>
      <c r="G13">
        <v>-99.999</v>
      </c>
      <c r="H13">
        <v>15.786</v>
      </c>
      <c r="I13">
        <v>35</v>
      </c>
      <c r="J13">
        <v>2209.708</v>
      </c>
      <c r="K13">
        <v>2224.689</v>
      </c>
      <c r="L13">
        <v>3.615</v>
      </c>
      <c r="M13">
        <v>0.038</v>
      </c>
      <c r="N13">
        <v>14.078</v>
      </c>
      <c r="O13">
        <v>0</v>
      </c>
      <c r="P13">
        <v>2009720.6</v>
      </c>
      <c r="Q13">
        <v>26.9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Y13">
        <v>288.936</v>
      </c>
      <c r="Z13">
        <v>35.0351</v>
      </c>
      <c r="AA13">
        <v>2026.9</v>
      </c>
      <c r="AB13">
        <v>2175.06</v>
      </c>
      <c r="AC13">
        <v>612.555</v>
      </c>
      <c r="AD13">
        <v>23.6303</v>
      </c>
      <c r="AE13">
        <v>117.062</v>
      </c>
      <c r="AF13">
        <v>1886.2</v>
      </c>
      <c r="AG13">
        <v>5.86767</v>
      </c>
      <c r="AH13">
        <v>3.79853</v>
      </c>
      <c r="AI13">
        <v>7.85497</v>
      </c>
      <c r="AJ13">
        <v>10383.9</v>
      </c>
      <c r="AK13">
        <v>8302.31</v>
      </c>
      <c r="AM13">
        <v>277.665</v>
      </c>
      <c r="AN13">
        <v>34.4876</v>
      </c>
      <c r="AO13">
        <v>2209.71</v>
      </c>
      <c r="AP13">
        <v>2224.69</v>
      </c>
      <c r="AQ13">
        <v>1170.76</v>
      </c>
      <c r="AR13">
        <v>65.1584</v>
      </c>
      <c r="AS13">
        <v>51.158</v>
      </c>
      <c r="AT13">
        <v>2093.39</v>
      </c>
      <c r="AU13">
        <v>2.22741</v>
      </c>
      <c r="AV13">
        <v>1.42624</v>
      </c>
      <c r="AW13">
        <v>7.58521</v>
      </c>
      <c r="AX13">
        <v>4015.63</v>
      </c>
      <c r="AY13">
        <v>2380.61</v>
      </c>
      <c r="BA13">
        <f t="shared" si="0"/>
        <v>2.9078980834454103E+18</v>
      </c>
      <c r="BB13">
        <f t="shared" si="1"/>
        <v>1.0811159999999998E+17</v>
      </c>
      <c r="BC13">
        <f t="shared" si="2"/>
        <v>3.0160096834454103E+18</v>
      </c>
      <c r="BD13" s="18">
        <f t="shared" si="3"/>
        <v>36192.11620134492</v>
      </c>
    </row>
    <row r="14" spans="1:56" ht="12.75">
      <c r="A14" s="9">
        <v>70</v>
      </c>
      <c r="B14" s="15" t="s">
        <v>18</v>
      </c>
      <c r="D14">
        <v>202.899</v>
      </c>
      <c r="E14" s="16">
        <v>69000000000000</v>
      </c>
      <c r="F14">
        <v>826.4</v>
      </c>
      <c r="G14">
        <v>-99.999</v>
      </c>
      <c r="H14">
        <v>15.786</v>
      </c>
      <c r="I14">
        <v>35</v>
      </c>
      <c r="J14">
        <v>2242.575</v>
      </c>
      <c r="K14">
        <v>2218.537</v>
      </c>
      <c r="L14">
        <v>3.403</v>
      </c>
      <c r="M14">
        <v>0.038</v>
      </c>
      <c r="N14">
        <v>12.87</v>
      </c>
      <c r="O14">
        <v>0</v>
      </c>
      <c r="P14">
        <v>2012939.3</v>
      </c>
      <c r="Q14">
        <v>23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Y14">
        <v>288.936</v>
      </c>
      <c r="Z14">
        <v>35.0351</v>
      </c>
      <c r="AA14">
        <v>2070.85</v>
      </c>
      <c r="AB14">
        <v>2174.78</v>
      </c>
      <c r="AC14">
        <v>828.502</v>
      </c>
      <c r="AD14">
        <v>31.9611</v>
      </c>
      <c r="AE14">
        <v>92.628</v>
      </c>
      <c r="AF14">
        <v>1946.26</v>
      </c>
      <c r="AG14">
        <v>5.52709</v>
      </c>
      <c r="AH14">
        <v>3.57858</v>
      </c>
      <c r="AI14">
        <v>7.73759</v>
      </c>
      <c r="AJ14">
        <v>9913.52</v>
      </c>
      <c r="AK14">
        <v>7827.57</v>
      </c>
      <c r="AM14">
        <v>277.665</v>
      </c>
      <c r="AN14">
        <v>34.4876</v>
      </c>
      <c r="AO14">
        <v>2242.57</v>
      </c>
      <c r="AP14">
        <v>2218.54</v>
      </c>
      <c r="AQ14">
        <v>1549.81</v>
      </c>
      <c r="AR14">
        <v>86.1814</v>
      </c>
      <c r="AS14">
        <v>39.3797</v>
      </c>
      <c r="AT14">
        <v>2117.01</v>
      </c>
      <c r="AU14">
        <v>2.0436</v>
      </c>
      <c r="AV14">
        <v>1.30877</v>
      </c>
      <c r="AW14">
        <v>7.4645</v>
      </c>
      <c r="AX14">
        <v>3553.27</v>
      </c>
      <c r="AY14">
        <v>2073.73</v>
      </c>
      <c r="BA14">
        <f t="shared" si="0"/>
        <v>2.9511406496744704E+18</v>
      </c>
      <c r="BB14">
        <f t="shared" si="1"/>
        <v>1.462728E+17</v>
      </c>
      <c r="BC14">
        <f t="shared" si="2"/>
        <v>3.0974134496744704E+18</v>
      </c>
      <c r="BD14" s="18">
        <f t="shared" si="3"/>
        <v>37168.96139609365</v>
      </c>
    </row>
    <row r="15" spans="1:56" ht="12.75">
      <c r="A15" s="9">
        <v>90</v>
      </c>
      <c r="B15" s="15" t="s">
        <v>19</v>
      </c>
      <c r="D15">
        <v>224.333</v>
      </c>
      <c r="E15" s="16">
        <v>72200000000000</v>
      </c>
      <c r="F15">
        <v>932.501</v>
      </c>
      <c r="G15">
        <v>-99.999</v>
      </c>
      <c r="H15">
        <v>15.786</v>
      </c>
      <c r="I15">
        <v>35</v>
      </c>
      <c r="J15">
        <v>2185.986</v>
      </c>
      <c r="K15">
        <v>2141.779</v>
      </c>
      <c r="L15">
        <v>3.139</v>
      </c>
      <c r="M15">
        <v>0.038</v>
      </c>
      <c r="N15">
        <v>11.175</v>
      </c>
      <c r="O15">
        <v>0</v>
      </c>
      <c r="P15">
        <v>2015753.1</v>
      </c>
      <c r="Q15">
        <v>17.65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Y15">
        <v>288.936</v>
      </c>
      <c r="Z15">
        <v>35.0351</v>
      </c>
      <c r="AA15">
        <v>2023.46</v>
      </c>
      <c r="AB15">
        <v>2104.77</v>
      </c>
      <c r="AC15">
        <v>934.652</v>
      </c>
      <c r="AD15">
        <v>36.0584</v>
      </c>
      <c r="AE15">
        <v>79.1474</v>
      </c>
      <c r="AF15">
        <v>1908.25</v>
      </c>
      <c r="AG15">
        <v>5.10041</v>
      </c>
      <c r="AH15">
        <v>3.30257</v>
      </c>
      <c r="AI15">
        <v>7.67674</v>
      </c>
      <c r="AJ15">
        <v>9351.77</v>
      </c>
      <c r="AK15">
        <v>7256</v>
      </c>
      <c r="AM15">
        <v>277.665</v>
      </c>
      <c r="AN15">
        <v>34.4876</v>
      </c>
      <c r="AO15">
        <v>2185.99</v>
      </c>
      <c r="AP15">
        <v>2141.78</v>
      </c>
      <c r="AQ15">
        <v>1749.47</v>
      </c>
      <c r="AR15">
        <v>97.2735</v>
      </c>
      <c r="AS15">
        <v>33.0614</v>
      </c>
      <c r="AT15">
        <v>2055.65</v>
      </c>
      <c r="AU15">
        <v>1.85475</v>
      </c>
      <c r="AV15">
        <v>1.18795</v>
      </c>
      <c r="AW15">
        <v>7.39869</v>
      </c>
      <c r="AX15">
        <v>3055.69</v>
      </c>
      <c r="AY15">
        <v>1792.2</v>
      </c>
      <c r="BA15">
        <f t="shared" si="0"/>
        <v>2.8766834251692897E+18</v>
      </c>
      <c r="BB15">
        <f t="shared" si="1"/>
        <v>1.65052677E+17</v>
      </c>
      <c r="BC15">
        <f t="shared" si="2"/>
        <v>3.0417361021692897E+18</v>
      </c>
      <c r="BD15" s="18">
        <f t="shared" si="3"/>
        <v>36500.83322603148</v>
      </c>
    </row>
    <row r="16" spans="1:56" ht="12.75">
      <c r="A16" s="9">
        <v>110</v>
      </c>
      <c r="B16" s="15" t="s">
        <v>20</v>
      </c>
      <c r="D16">
        <v>152.22</v>
      </c>
      <c r="E16" s="16">
        <v>59300000000000</v>
      </c>
      <c r="F16">
        <v>2280.001</v>
      </c>
      <c r="G16">
        <v>-99.999</v>
      </c>
      <c r="H16">
        <v>15.786</v>
      </c>
      <c r="I16">
        <v>35</v>
      </c>
      <c r="J16">
        <v>3321.306</v>
      </c>
      <c r="K16">
        <v>3192.419</v>
      </c>
      <c r="L16">
        <v>3.139</v>
      </c>
      <c r="M16">
        <v>0.038</v>
      </c>
      <c r="N16">
        <v>9.258</v>
      </c>
      <c r="O16">
        <v>0</v>
      </c>
      <c r="P16">
        <v>2017819.3</v>
      </c>
      <c r="Q16">
        <v>17.8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Y16">
        <v>288.936</v>
      </c>
      <c r="Z16">
        <v>35.0351</v>
      </c>
      <c r="AA16">
        <v>3141.81</v>
      </c>
      <c r="AB16">
        <v>3158.4</v>
      </c>
      <c r="AC16">
        <v>2284.89</v>
      </c>
      <c r="AD16">
        <v>88.0435</v>
      </c>
      <c r="AE16">
        <v>79.1938</v>
      </c>
      <c r="AF16">
        <v>2974.58</v>
      </c>
      <c r="AG16">
        <v>5.10309</v>
      </c>
      <c r="AH16">
        <v>3.30488</v>
      </c>
      <c r="AI16">
        <v>7.48147</v>
      </c>
      <c r="AJ16">
        <v>9260.04</v>
      </c>
      <c r="AK16">
        <v>7181.77</v>
      </c>
      <c r="AM16">
        <v>277.665</v>
      </c>
      <c r="AN16">
        <v>34.4876</v>
      </c>
      <c r="AO16">
        <v>3321.31</v>
      </c>
      <c r="AP16">
        <v>3192.42</v>
      </c>
      <c r="AQ16">
        <v>3256.27</v>
      </c>
      <c r="AR16">
        <v>179.368</v>
      </c>
      <c r="AS16">
        <v>35.5425</v>
      </c>
      <c r="AT16">
        <v>3106.4</v>
      </c>
      <c r="AU16">
        <v>1.98002</v>
      </c>
      <c r="AV16">
        <v>1.26802</v>
      </c>
      <c r="AW16">
        <v>7.27823</v>
      </c>
      <c r="AX16">
        <v>3597.16</v>
      </c>
      <c r="AY16">
        <v>1796.55</v>
      </c>
      <c r="BA16">
        <f t="shared" si="0"/>
        <v>4.37072330012901E+18</v>
      </c>
      <c r="BB16">
        <f t="shared" si="1"/>
        <v>4.0356017700000006E+17</v>
      </c>
      <c r="BC16">
        <f t="shared" si="2"/>
        <v>4.77428347712901E+18</v>
      </c>
      <c r="BD16" s="18">
        <f t="shared" si="3"/>
        <v>57291.40172554812</v>
      </c>
    </row>
    <row r="17" spans="1:56" ht="12.75">
      <c r="A17" s="9">
        <v>130</v>
      </c>
      <c r="B17" s="15" t="s">
        <v>21</v>
      </c>
      <c r="D17">
        <v>103.093</v>
      </c>
      <c r="E17" s="16">
        <v>50100000000000</v>
      </c>
      <c r="F17">
        <v>1150.801</v>
      </c>
      <c r="G17">
        <v>-99.999</v>
      </c>
      <c r="H17">
        <v>15.786</v>
      </c>
      <c r="I17">
        <v>35</v>
      </c>
      <c r="J17">
        <v>2494.731</v>
      </c>
      <c r="K17">
        <v>2440.215</v>
      </c>
      <c r="L17">
        <v>3.13</v>
      </c>
      <c r="M17">
        <v>0.038</v>
      </c>
      <c r="N17">
        <v>7.715</v>
      </c>
      <c r="O17">
        <v>0</v>
      </c>
      <c r="P17">
        <v>2019873.3</v>
      </c>
      <c r="Q17">
        <v>14.2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288.936</v>
      </c>
      <c r="Z17">
        <v>35.0351</v>
      </c>
      <c r="AA17">
        <v>2327.94</v>
      </c>
      <c r="AB17">
        <v>2404.63</v>
      </c>
      <c r="AC17">
        <v>1153.85</v>
      </c>
      <c r="AD17">
        <v>44.4936</v>
      </c>
      <c r="AE17">
        <v>85.2203</v>
      </c>
      <c r="AF17">
        <v>2198.22</v>
      </c>
      <c r="AG17">
        <v>5.08488</v>
      </c>
      <c r="AH17">
        <v>3.29266</v>
      </c>
      <c r="AI17">
        <v>7.64672</v>
      </c>
      <c r="AJ17">
        <v>9354.29</v>
      </c>
      <c r="AK17">
        <v>7253.42</v>
      </c>
      <c r="AM17">
        <v>277.665</v>
      </c>
      <c r="AN17">
        <v>34.4876</v>
      </c>
      <c r="AO17">
        <v>2494.73</v>
      </c>
      <c r="AP17">
        <v>2440.21</v>
      </c>
      <c r="AQ17">
        <v>1987.8</v>
      </c>
      <c r="AR17">
        <v>110.244</v>
      </c>
      <c r="AS17">
        <v>36.3689</v>
      </c>
      <c r="AT17">
        <v>2348.12</v>
      </c>
      <c r="AU17">
        <v>1.88541</v>
      </c>
      <c r="AV17">
        <v>1.20753</v>
      </c>
      <c r="AW17">
        <v>7.39109</v>
      </c>
      <c r="AX17">
        <v>3218.03</v>
      </c>
      <c r="AY17">
        <v>1786.57</v>
      </c>
      <c r="BA17">
        <f t="shared" si="0"/>
        <v>3.28297404895383E+18</v>
      </c>
      <c r="BB17">
        <f t="shared" si="1"/>
        <v>2.03691777E+17</v>
      </c>
      <c r="BC17">
        <f t="shared" si="2"/>
        <v>3.48666582595383E+18</v>
      </c>
      <c r="BD17" s="18">
        <f t="shared" si="3"/>
        <v>41839.98991144596</v>
      </c>
    </row>
    <row r="18" spans="1:56" ht="12.75">
      <c r="A18" s="9">
        <v>150</v>
      </c>
      <c r="B18" s="15" t="s">
        <v>22</v>
      </c>
      <c r="D18">
        <v>102.21</v>
      </c>
      <c r="E18" s="16">
        <v>49900000000000</v>
      </c>
      <c r="F18">
        <v>1757.801</v>
      </c>
      <c r="G18">
        <v>-99.999</v>
      </c>
      <c r="H18">
        <v>15.786</v>
      </c>
      <c r="I18">
        <v>35</v>
      </c>
      <c r="J18">
        <v>3609.501</v>
      </c>
      <c r="K18">
        <v>3543.019</v>
      </c>
      <c r="L18">
        <v>3.36</v>
      </c>
      <c r="M18">
        <v>0.038</v>
      </c>
      <c r="N18">
        <v>9.1</v>
      </c>
      <c r="O18">
        <v>0</v>
      </c>
      <c r="P18">
        <v>2021925.3</v>
      </c>
      <c r="Q18">
        <v>19.7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Y18">
        <v>288.936</v>
      </c>
      <c r="Z18">
        <v>35.0351</v>
      </c>
      <c r="AA18">
        <v>3415.57</v>
      </c>
      <c r="AB18">
        <v>3502.71</v>
      </c>
      <c r="AC18">
        <v>1762.83</v>
      </c>
      <c r="AD18">
        <v>67.9198</v>
      </c>
      <c r="AE18">
        <v>120.382</v>
      </c>
      <c r="AF18">
        <v>3227.27</v>
      </c>
      <c r="AG18">
        <v>5.45892</v>
      </c>
      <c r="AH18">
        <v>3.53497</v>
      </c>
      <c r="AI18">
        <v>7.62947</v>
      </c>
      <c r="AJ18">
        <v>9886.69</v>
      </c>
      <c r="AK18">
        <v>7788.92</v>
      </c>
      <c r="AM18">
        <v>277.665</v>
      </c>
      <c r="AN18">
        <v>34.4876</v>
      </c>
      <c r="AO18">
        <v>3609.5</v>
      </c>
      <c r="AP18">
        <v>3543.02</v>
      </c>
      <c r="AQ18">
        <v>2563.59</v>
      </c>
      <c r="AR18">
        <v>141.362</v>
      </c>
      <c r="AS18">
        <v>54.8333</v>
      </c>
      <c r="AT18">
        <v>3413.31</v>
      </c>
      <c r="AU18">
        <v>2.14876</v>
      </c>
      <c r="AV18">
        <v>1.37595</v>
      </c>
      <c r="AW18">
        <v>7.42548</v>
      </c>
      <c r="AX18">
        <v>4038.53</v>
      </c>
      <c r="AY18">
        <v>2100.01</v>
      </c>
      <c r="BA18">
        <f t="shared" si="0"/>
        <v>4.7499708704745E+18</v>
      </c>
      <c r="BB18">
        <f t="shared" si="1"/>
        <v>3.11130777E+17</v>
      </c>
      <c r="BC18">
        <f t="shared" si="2"/>
        <v>5.0611016474745E+18</v>
      </c>
      <c r="BD18" s="18">
        <f t="shared" si="3"/>
        <v>60733.219769694</v>
      </c>
    </row>
    <row r="19" spans="1:56" ht="12.75">
      <c r="A19" s="9">
        <v>170</v>
      </c>
      <c r="B19" s="15" t="s">
        <v>23</v>
      </c>
      <c r="D19">
        <v>68.762</v>
      </c>
      <c r="E19" s="16">
        <v>42600000000000</v>
      </c>
      <c r="F19">
        <v>1754.001</v>
      </c>
      <c r="G19">
        <v>-99.999</v>
      </c>
      <c r="H19">
        <v>15.786</v>
      </c>
      <c r="I19">
        <v>35</v>
      </c>
      <c r="J19">
        <v>3682.828</v>
      </c>
      <c r="K19">
        <v>3620.186</v>
      </c>
      <c r="L19">
        <v>3.324</v>
      </c>
      <c r="M19">
        <v>0.038</v>
      </c>
      <c r="N19">
        <v>7.575</v>
      </c>
      <c r="O19">
        <v>0</v>
      </c>
      <c r="P19">
        <v>2023808.1</v>
      </c>
      <c r="Q19">
        <v>17.35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Y19">
        <v>288.936</v>
      </c>
      <c r="Z19">
        <v>35.0351</v>
      </c>
      <c r="AA19">
        <v>3487.6</v>
      </c>
      <c r="AB19">
        <v>3580.89</v>
      </c>
      <c r="AC19">
        <v>1759.14</v>
      </c>
      <c r="AD19">
        <v>67.7754</v>
      </c>
      <c r="AE19">
        <v>125.677</v>
      </c>
      <c r="AF19">
        <v>3294.15</v>
      </c>
      <c r="AG19">
        <v>5.39907</v>
      </c>
      <c r="AH19">
        <v>3.49621</v>
      </c>
      <c r="AI19">
        <v>7.63929</v>
      </c>
      <c r="AJ19">
        <v>9836.06</v>
      </c>
      <c r="AK19">
        <v>7732.02</v>
      </c>
      <c r="AM19">
        <v>277.665</v>
      </c>
      <c r="AN19">
        <v>34.4876</v>
      </c>
      <c r="AO19">
        <v>3682.83</v>
      </c>
      <c r="AP19">
        <v>3620.19</v>
      </c>
      <c r="AQ19">
        <v>2548.81</v>
      </c>
      <c r="AR19">
        <v>140.532</v>
      </c>
      <c r="AS19">
        <v>57.4004</v>
      </c>
      <c r="AT19">
        <v>3484.9</v>
      </c>
      <c r="AU19">
        <v>2.13063</v>
      </c>
      <c r="AV19">
        <v>1.36433</v>
      </c>
      <c r="AW19">
        <v>7.43674</v>
      </c>
      <c r="AX19">
        <v>4007.26</v>
      </c>
      <c r="AY19">
        <v>2075.06</v>
      </c>
      <c r="BA19">
        <f t="shared" si="0"/>
        <v>4.84647048646893E+18</v>
      </c>
      <c r="BB19">
        <f t="shared" si="1"/>
        <v>3.10458177E+17</v>
      </c>
      <c r="BC19">
        <f t="shared" si="2"/>
        <v>5.156928663468929E+18</v>
      </c>
      <c r="BD19" s="18">
        <f t="shared" si="3"/>
        <v>61883.14396162715</v>
      </c>
    </row>
    <row r="20" spans="1:56" ht="12.75">
      <c r="A20" s="9">
        <v>190</v>
      </c>
      <c r="B20" s="15" t="s">
        <v>24</v>
      </c>
      <c r="D20">
        <v>34.413</v>
      </c>
      <c r="E20" s="16">
        <v>36000000000000</v>
      </c>
      <c r="F20">
        <v>3828.8</v>
      </c>
      <c r="G20">
        <v>-99.999</v>
      </c>
      <c r="H20">
        <v>15.786</v>
      </c>
      <c r="I20">
        <v>35</v>
      </c>
      <c r="J20">
        <v>6126.631</v>
      </c>
      <c r="K20">
        <v>5966.46</v>
      </c>
      <c r="L20">
        <v>3.16</v>
      </c>
      <c r="M20">
        <v>0.038</v>
      </c>
      <c r="N20">
        <v>5.72</v>
      </c>
      <c r="O20">
        <v>0</v>
      </c>
      <c r="P20">
        <v>2024814</v>
      </c>
      <c r="Q20">
        <v>14.1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Y20">
        <v>288.936</v>
      </c>
      <c r="Z20">
        <v>35.0351</v>
      </c>
      <c r="AA20">
        <v>5886.77</v>
      </c>
      <c r="AB20">
        <v>5932.57</v>
      </c>
      <c r="AC20">
        <v>3839.5</v>
      </c>
      <c r="AD20">
        <v>147.844</v>
      </c>
      <c r="AE20">
        <v>165.528</v>
      </c>
      <c r="AF20">
        <v>5573.4</v>
      </c>
      <c r="AG20">
        <v>5.13555</v>
      </c>
      <c r="AH20">
        <v>3.32593</v>
      </c>
      <c r="AI20">
        <v>7.52878</v>
      </c>
      <c r="AJ20">
        <v>9476.04</v>
      </c>
      <c r="AK20">
        <v>7366.44</v>
      </c>
      <c r="AM20">
        <v>277.665</v>
      </c>
      <c r="AN20">
        <v>34.4876</v>
      </c>
      <c r="AO20">
        <v>6126.63</v>
      </c>
      <c r="AP20">
        <v>5966.46</v>
      </c>
      <c r="AQ20">
        <v>4715.17</v>
      </c>
      <c r="AR20">
        <v>258.226</v>
      </c>
      <c r="AS20">
        <v>80.3536</v>
      </c>
      <c r="AT20">
        <v>5788.05</v>
      </c>
      <c r="AU20">
        <v>2.1425</v>
      </c>
      <c r="AV20">
        <v>1.37178</v>
      </c>
      <c r="AW20">
        <v>7.37673</v>
      </c>
      <c r="AX20">
        <v>4161.97</v>
      </c>
      <c r="AY20">
        <v>2154.26</v>
      </c>
      <c r="BA20">
        <f t="shared" si="0"/>
        <v>8.06242250565873E+18</v>
      </c>
      <c r="BB20">
        <f t="shared" si="1"/>
        <v>6.776976E+17</v>
      </c>
      <c r="BC20">
        <f t="shared" si="2"/>
        <v>8.74012010565873E+18</v>
      </c>
      <c r="BD20" s="18">
        <f t="shared" si="3"/>
        <v>104881.44126790477</v>
      </c>
    </row>
    <row r="21" spans="1:56" ht="12.75">
      <c r="A21" s="9">
        <v>210</v>
      </c>
      <c r="B21" s="15" t="s">
        <v>25</v>
      </c>
      <c r="D21">
        <v>-10.55</v>
      </c>
      <c r="E21" s="16">
        <v>22700000000000</v>
      </c>
      <c r="F21">
        <v>2215.201</v>
      </c>
      <c r="G21">
        <v>-99.999</v>
      </c>
      <c r="H21">
        <v>15.786</v>
      </c>
      <c r="I21">
        <v>35</v>
      </c>
      <c r="J21">
        <v>5956.714</v>
      </c>
      <c r="K21">
        <v>5944.787</v>
      </c>
      <c r="L21">
        <v>6.247</v>
      </c>
      <c r="M21">
        <v>0.038</v>
      </c>
      <c r="N21">
        <v>15.563</v>
      </c>
      <c r="O21">
        <v>0</v>
      </c>
      <c r="P21">
        <v>2050724.4</v>
      </c>
      <c r="Q21">
        <v>15.3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Y21">
        <v>288.936</v>
      </c>
      <c r="Z21">
        <v>35.0351</v>
      </c>
      <c r="AA21">
        <v>5734.42</v>
      </c>
      <c r="AB21">
        <v>5958.87</v>
      </c>
      <c r="AC21">
        <v>2223.82</v>
      </c>
      <c r="AD21">
        <v>85.6222</v>
      </c>
      <c r="AE21">
        <v>265.536</v>
      </c>
      <c r="AF21">
        <v>5383.27</v>
      </c>
      <c r="AG21">
        <v>10.1396</v>
      </c>
      <c r="AH21">
        <v>6.56596</v>
      </c>
      <c r="AI21">
        <v>7.75083</v>
      </c>
      <c r="AJ21">
        <v>14273.4</v>
      </c>
      <c r="AK21">
        <v>12330.8</v>
      </c>
      <c r="AM21">
        <v>277.665</v>
      </c>
      <c r="AN21">
        <v>34.4876</v>
      </c>
      <c r="AO21">
        <v>5956.71</v>
      </c>
      <c r="AP21">
        <v>5944.79</v>
      </c>
      <c r="AQ21">
        <v>2994.03</v>
      </c>
      <c r="AR21">
        <v>164.694</v>
      </c>
      <c r="AS21">
        <v>126.139</v>
      </c>
      <c r="AT21">
        <v>5665.88</v>
      </c>
      <c r="AU21">
        <v>4.15293</v>
      </c>
      <c r="AV21">
        <v>2.65894</v>
      </c>
      <c r="AW21">
        <v>7.57276</v>
      </c>
      <c r="AX21">
        <v>7553.06</v>
      </c>
      <c r="AY21">
        <v>5537.54</v>
      </c>
      <c r="BA21">
        <f aca="true" t="shared" si="4" ref="BA11:BA32">1286377000000000000*1023*AO21/1000000</f>
        <v>7.83881395868241E+18</v>
      </c>
      <c r="BB21">
        <f aca="true" t="shared" si="5" ref="BB11:BB32">177000000000000*F21</f>
        <v>3.92090577E+17</v>
      </c>
      <c r="BC21">
        <f aca="true" t="shared" si="6" ref="BC11:BC32">BA21+BB21</f>
        <v>8.23090453568241E+18</v>
      </c>
      <c r="BD21" s="18">
        <f aca="true" t="shared" si="7" ref="BD11:BD38">BC21*12*0.000001*0.000000001</f>
        <v>98770.85442818893</v>
      </c>
    </row>
    <row r="22" spans="1:56" ht="12.75">
      <c r="A22" s="9">
        <v>230</v>
      </c>
      <c r="B22" s="15" t="s">
        <v>26</v>
      </c>
      <c r="D22">
        <v>35.087</v>
      </c>
      <c r="E22" s="16">
        <v>36200000000000</v>
      </c>
      <c r="F22">
        <v>1398.601</v>
      </c>
      <c r="G22">
        <v>-99.999</v>
      </c>
      <c r="H22">
        <v>15.786</v>
      </c>
      <c r="I22">
        <v>35</v>
      </c>
      <c r="J22">
        <v>4751.809</v>
      </c>
      <c r="K22">
        <v>4790.248</v>
      </c>
      <c r="L22">
        <v>5.333</v>
      </c>
      <c r="M22">
        <v>0.038</v>
      </c>
      <c r="N22">
        <v>17.978</v>
      </c>
      <c r="O22">
        <v>0</v>
      </c>
      <c r="P22">
        <v>2055962.5</v>
      </c>
      <c r="Q22">
        <v>17.9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Y22">
        <v>288.936</v>
      </c>
      <c r="Z22">
        <v>35.0351</v>
      </c>
      <c r="AA22">
        <v>4545.09</v>
      </c>
      <c r="AB22">
        <v>4803.85</v>
      </c>
      <c r="AC22">
        <v>1404.33</v>
      </c>
      <c r="AD22">
        <v>54.0759</v>
      </c>
      <c r="AE22">
        <v>258.959</v>
      </c>
      <c r="AF22">
        <v>4232.05</v>
      </c>
      <c r="AG22">
        <v>8.65257</v>
      </c>
      <c r="AH22">
        <v>5.6025</v>
      </c>
      <c r="AI22">
        <v>7.8459</v>
      </c>
      <c r="AJ22">
        <v>13258</v>
      </c>
      <c r="AK22">
        <v>11252.6</v>
      </c>
      <c r="AM22">
        <v>277.665</v>
      </c>
      <c r="AN22">
        <v>34.4876</v>
      </c>
      <c r="AO22">
        <v>4751.81</v>
      </c>
      <c r="AP22">
        <v>4790.25</v>
      </c>
      <c r="AQ22">
        <v>2061.23</v>
      </c>
      <c r="AR22">
        <v>113.779</v>
      </c>
      <c r="AS22">
        <v>120.959</v>
      </c>
      <c r="AT22">
        <v>4517.07</v>
      </c>
      <c r="AU22">
        <v>3.49235</v>
      </c>
      <c r="AV22">
        <v>2.23596</v>
      </c>
      <c r="AW22">
        <v>7.64521</v>
      </c>
      <c r="AX22">
        <v>6596.33</v>
      </c>
      <c r="AY22">
        <v>4557.73</v>
      </c>
      <c r="BA22">
        <f t="shared" si="4"/>
        <v>6.253209331494511E+18</v>
      </c>
      <c r="BB22">
        <f t="shared" si="5"/>
        <v>2.4755237700000003E+17</v>
      </c>
      <c r="BC22">
        <f t="shared" si="6"/>
        <v>6.500761708494511E+18</v>
      </c>
      <c r="BD22" s="18">
        <f t="shared" si="7"/>
        <v>78009.14050193413</v>
      </c>
    </row>
    <row r="23" spans="1:56" ht="12.75">
      <c r="A23" s="9">
        <v>250</v>
      </c>
      <c r="B23" s="15" t="s">
        <v>27</v>
      </c>
      <c r="D23">
        <v>-22.354</v>
      </c>
      <c r="E23" s="16">
        <v>20300000000000</v>
      </c>
      <c r="F23">
        <v>1443.8</v>
      </c>
      <c r="G23">
        <v>-99.999</v>
      </c>
      <c r="H23">
        <v>15.786</v>
      </c>
      <c r="I23">
        <v>35</v>
      </c>
      <c r="J23">
        <v>5329.405</v>
      </c>
      <c r="K23">
        <v>5403.372</v>
      </c>
      <c r="L23">
        <v>6.454</v>
      </c>
      <c r="M23">
        <v>0.038</v>
      </c>
      <c r="N23">
        <v>14.816</v>
      </c>
      <c r="O23">
        <v>0</v>
      </c>
      <c r="P23">
        <v>2059307.2</v>
      </c>
      <c r="Q23">
        <v>15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Y23">
        <v>288.936</v>
      </c>
      <c r="Z23">
        <v>35.0351</v>
      </c>
      <c r="AA23">
        <v>5103.1</v>
      </c>
      <c r="AB23">
        <v>5418.3</v>
      </c>
      <c r="AC23">
        <v>1450.02</v>
      </c>
      <c r="AD23">
        <v>55.8102</v>
      </c>
      <c r="AE23">
        <v>313.342</v>
      </c>
      <c r="AF23">
        <v>4733.95</v>
      </c>
      <c r="AG23">
        <v>10.4698</v>
      </c>
      <c r="AH23">
        <v>6.77883</v>
      </c>
      <c r="AI23">
        <v>7.88065</v>
      </c>
      <c r="AJ23">
        <v>14666.5</v>
      </c>
      <c r="AK23">
        <v>12718.7</v>
      </c>
      <c r="AM23">
        <v>277.665</v>
      </c>
      <c r="AN23">
        <v>34.4876</v>
      </c>
      <c r="AO23">
        <v>5329.4</v>
      </c>
      <c r="AP23">
        <v>5403.37</v>
      </c>
      <c r="AQ23">
        <v>2024.73</v>
      </c>
      <c r="AR23">
        <v>111.559</v>
      </c>
      <c r="AS23">
        <v>151.107</v>
      </c>
      <c r="AT23">
        <v>5066.74</v>
      </c>
      <c r="AU23">
        <v>4.35276</v>
      </c>
      <c r="AV23">
        <v>2.78652</v>
      </c>
      <c r="AW23">
        <v>7.69831</v>
      </c>
      <c r="AX23">
        <v>7898.05</v>
      </c>
      <c r="AY23">
        <v>5857.67</v>
      </c>
      <c r="BA23">
        <f t="shared" si="4"/>
        <v>7.0132967882274E+18</v>
      </c>
      <c r="BB23">
        <f t="shared" si="5"/>
        <v>2.555526E+17</v>
      </c>
      <c r="BC23">
        <f t="shared" si="6"/>
        <v>7.2688493882274E+18</v>
      </c>
      <c r="BD23" s="18">
        <f t="shared" si="7"/>
        <v>87226.1926587288</v>
      </c>
    </row>
    <row r="24" spans="1:56" ht="12.75">
      <c r="A24" s="9">
        <v>270</v>
      </c>
      <c r="B24" s="15" t="s">
        <v>28</v>
      </c>
      <c r="D24">
        <v>-16.031</v>
      </c>
      <c r="E24" s="16">
        <v>21600000000000</v>
      </c>
      <c r="F24">
        <v>603.3</v>
      </c>
      <c r="G24">
        <v>-99.999</v>
      </c>
      <c r="H24">
        <v>15.786</v>
      </c>
      <c r="I24">
        <v>35</v>
      </c>
      <c r="J24">
        <v>3584.908</v>
      </c>
      <c r="K24">
        <v>3731.578</v>
      </c>
      <c r="L24">
        <v>6.349</v>
      </c>
      <c r="M24">
        <v>0.038</v>
      </c>
      <c r="N24">
        <v>15.102</v>
      </c>
      <c r="O24">
        <v>0</v>
      </c>
      <c r="P24">
        <v>2064162.2</v>
      </c>
      <c r="Q24">
        <v>15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Y24">
        <v>288.936</v>
      </c>
      <c r="Z24">
        <v>35.0351</v>
      </c>
      <c r="AA24">
        <v>3379.26</v>
      </c>
      <c r="AB24">
        <v>3746.3</v>
      </c>
      <c r="AC24">
        <v>605.926</v>
      </c>
      <c r="AD24">
        <v>23.3153</v>
      </c>
      <c r="AE24">
        <v>308.013</v>
      </c>
      <c r="AF24">
        <v>3047.93</v>
      </c>
      <c r="AG24">
        <v>10.2924</v>
      </c>
      <c r="AH24">
        <v>6.66214</v>
      </c>
      <c r="AI24">
        <v>8.0682</v>
      </c>
      <c r="AJ24">
        <v>14584.7</v>
      </c>
      <c r="AK24">
        <v>12624.7</v>
      </c>
      <c r="AM24">
        <v>277.665</v>
      </c>
      <c r="AN24">
        <v>34.4876</v>
      </c>
      <c r="AO24">
        <v>3584.91</v>
      </c>
      <c r="AP24">
        <v>3731.58</v>
      </c>
      <c r="AQ24">
        <v>948.504</v>
      </c>
      <c r="AR24">
        <v>52.4895</v>
      </c>
      <c r="AS24">
        <v>150.523</v>
      </c>
      <c r="AT24">
        <v>3381.9</v>
      </c>
      <c r="AU24">
        <v>4.34024</v>
      </c>
      <c r="AV24">
        <v>2.77792</v>
      </c>
      <c r="AW24">
        <v>7.86562</v>
      </c>
      <c r="AX24">
        <v>7865.94</v>
      </c>
      <c r="AY24">
        <v>5807.36</v>
      </c>
      <c r="BA24">
        <f t="shared" si="4"/>
        <v>4.71761132380461E+18</v>
      </c>
      <c r="BB24">
        <f t="shared" si="5"/>
        <v>1.0678409999999998E+17</v>
      </c>
      <c r="BC24">
        <f t="shared" si="6"/>
        <v>4.82439542380461E+18</v>
      </c>
      <c r="BD24" s="18">
        <f t="shared" si="7"/>
        <v>57892.74508565532</v>
      </c>
    </row>
    <row r="25" spans="1:56" ht="12.75">
      <c r="A25" s="9">
        <v>290</v>
      </c>
      <c r="B25" s="15" t="s">
        <v>29</v>
      </c>
      <c r="D25">
        <v>-25.3</v>
      </c>
      <c r="E25" s="16">
        <v>19700000000000</v>
      </c>
      <c r="F25">
        <v>1243.3</v>
      </c>
      <c r="G25">
        <v>-99.999</v>
      </c>
      <c r="H25">
        <v>15.786</v>
      </c>
      <c r="I25">
        <v>35</v>
      </c>
      <c r="J25">
        <v>4281.559</v>
      </c>
      <c r="K25">
        <v>4314.298</v>
      </c>
      <c r="L25">
        <v>6.578</v>
      </c>
      <c r="M25">
        <v>0.038</v>
      </c>
      <c r="N25">
        <v>14.911</v>
      </c>
      <c r="O25">
        <v>0</v>
      </c>
      <c r="P25">
        <v>2067527.1</v>
      </c>
      <c r="Q25">
        <v>15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Y25">
        <v>288.936</v>
      </c>
      <c r="Z25">
        <v>35.0351</v>
      </c>
      <c r="AA25">
        <v>4087.36</v>
      </c>
      <c r="AB25">
        <v>4329.07</v>
      </c>
      <c r="AC25">
        <v>1248.25</v>
      </c>
      <c r="AD25">
        <v>48.079</v>
      </c>
      <c r="AE25">
        <v>235.384</v>
      </c>
      <c r="AF25">
        <v>3803.89</v>
      </c>
      <c r="AG25">
        <v>10.6737</v>
      </c>
      <c r="AH25">
        <v>6.91121</v>
      </c>
      <c r="AI25">
        <v>7.85074</v>
      </c>
      <c r="AJ25">
        <v>14643.6</v>
      </c>
      <c r="AK25">
        <v>12716.6</v>
      </c>
      <c r="AM25">
        <v>277.665</v>
      </c>
      <c r="AN25">
        <v>34.4876</v>
      </c>
      <c r="AO25">
        <v>4281.56</v>
      </c>
      <c r="AP25">
        <v>4314.3</v>
      </c>
      <c r="AQ25">
        <v>1918.42</v>
      </c>
      <c r="AR25">
        <v>106.073</v>
      </c>
      <c r="AS25">
        <v>107.874</v>
      </c>
      <c r="AT25">
        <v>4067.61</v>
      </c>
      <c r="AU25">
        <v>4.23371</v>
      </c>
      <c r="AV25">
        <v>2.71075</v>
      </c>
      <c r="AW25">
        <v>7.63568</v>
      </c>
      <c r="AX25">
        <v>7540.75</v>
      </c>
      <c r="AY25">
        <v>5522.93</v>
      </c>
      <c r="BA25">
        <f t="shared" si="4"/>
        <v>5.63437741520676E+18</v>
      </c>
      <c r="BB25">
        <f t="shared" si="5"/>
        <v>2.200641E+17</v>
      </c>
      <c r="BC25">
        <f t="shared" si="6"/>
        <v>5.85444151520676E+18</v>
      </c>
      <c r="BD25" s="18">
        <f t="shared" si="7"/>
        <v>70253.29818248113</v>
      </c>
    </row>
    <row r="26" spans="1:56" ht="12.75">
      <c r="A26" s="9">
        <v>310</v>
      </c>
      <c r="B26" s="15" t="s">
        <v>30</v>
      </c>
      <c r="D26">
        <v>16.201</v>
      </c>
      <c r="E26" s="16">
        <v>32800000000000</v>
      </c>
      <c r="F26">
        <v>355.2</v>
      </c>
      <c r="G26">
        <v>-99.999</v>
      </c>
      <c r="H26">
        <v>15.786</v>
      </c>
      <c r="I26">
        <v>35</v>
      </c>
      <c r="J26">
        <v>2377.599</v>
      </c>
      <c r="K26">
        <v>2485.676</v>
      </c>
      <c r="L26">
        <v>5.16</v>
      </c>
      <c r="M26">
        <v>0.038</v>
      </c>
      <c r="N26">
        <v>15.01</v>
      </c>
      <c r="O26">
        <v>0</v>
      </c>
      <c r="P26">
        <v>2072485.7</v>
      </c>
      <c r="Q26">
        <v>15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Y26">
        <v>288.936</v>
      </c>
      <c r="Z26">
        <v>35.0351</v>
      </c>
      <c r="AA26">
        <v>2206.22</v>
      </c>
      <c r="AB26">
        <v>2500.45</v>
      </c>
      <c r="AC26">
        <v>356.383</v>
      </c>
      <c r="AD26">
        <v>13.7447</v>
      </c>
      <c r="AE26">
        <v>219.158</v>
      </c>
      <c r="AF26">
        <v>1973.31</v>
      </c>
      <c r="AG26">
        <v>8.36955</v>
      </c>
      <c r="AH26">
        <v>5.4173</v>
      </c>
      <c r="AI26">
        <v>8.10981</v>
      </c>
      <c r="AJ26">
        <v>12958.9</v>
      </c>
      <c r="AK26">
        <v>10950</v>
      </c>
      <c r="AM26">
        <v>277.665</v>
      </c>
      <c r="AN26">
        <v>34.4876</v>
      </c>
      <c r="AO26">
        <v>2377.6</v>
      </c>
      <c r="AP26">
        <v>2485.68</v>
      </c>
      <c r="AQ26">
        <v>718.923</v>
      </c>
      <c r="AR26">
        <v>40.0975</v>
      </c>
      <c r="AS26">
        <v>99.7671</v>
      </c>
      <c r="AT26">
        <v>2237.73</v>
      </c>
      <c r="AU26">
        <v>3.30925</v>
      </c>
      <c r="AV26">
        <v>2.11835</v>
      </c>
      <c r="AW26">
        <v>7.83925</v>
      </c>
      <c r="AX26">
        <v>6029.71</v>
      </c>
      <c r="AY26">
        <v>3985.76</v>
      </c>
      <c r="BA26">
        <f t="shared" si="4"/>
        <v>3.1288352241695995E+18</v>
      </c>
      <c r="BB26">
        <f t="shared" si="5"/>
        <v>62870400000000000</v>
      </c>
      <c r="BC26">
        <f t="shared" si="6"/>
        <v>3.1917056241695995E+18</v>
      </c>
      <c r="BD26" s="18">
        <f t="shared" si="7"/>
        <v>38300.4674900352</v>
      </c>
    </row>
    <row r="27" spans="1:56" ht="12.75">
      <c r="A27" s="9">
        <v>330</v>
      </c>
      <c r="B27" s="15" t="s">
        <v>31</v>
      </c>
      <c r="D27">
        <v>153.99</v>
      </c>
      <c r="E27" s="16">
        <v>60000000000000</v>
      </c>
      <c r="F27">
        <v>532.2</v>
      </c>
      <c r="G27">
        <v>-99.999</v>
      </c>
      <c r="H27">
        <v>15.786</v>
      </c>
      <c r="I27">
        <v>35</v>
      </c>
      <c r="J27">
        <v>2712.209</v>
      </c>
      <c r="K27">
        <v>2782.748</v>
      </c>
      <c r="L27">
        <v>3.882</v>
      </c>
      <c r="M27">
        <v>0.038</v>
      </c>
      <c r="N27">
        <v>14.996</v>
      </c>
      <c r="O27">
        <v>0</v>
      </c>
      <c r="P27">
        <v>2076039.4</v>
      </c>
      <c r="Q27">
        <v>15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Y27">
        <v>288.936</v>
      </c>
      <c r="Z27">
        <v>35.0351</v>
      </c>
      <c r="AA27">
        <v>2541.67</v>
      </c>
      <c r="AB27">
        <v>2797.18</v>
      </c>
      <c r="AC27">
        <v>534.046</v>
      </c>
      <c r="AD27">
        <v>20.5941</v>
      </c>
      <c r="AE27">
        <v>202.974</v>
      </c>
      <c r="AF27">
        <v>2318.1</v>
      </c>
      <c r="AG27">
        <v>6.29782</v>
      </c>
      <c r="AH27">
        <v>4.07706</v>
      </c>
      <c r="AI27">
        <v>8.00422</v>
      </c>
      <c r="AJ27">
        <v>11064.5</v>
      </c>
      <c r="AK27">
        <v>8963.93</v>
      </c>
      <c r="AM27">
        <v>277.665</v>
      </c>
      <c r="AN27">
        <v>34.4876</v>
      </c>
      <c r="AO27">
        <v>2712.21</v>
      </c>
      <c r="AP27">
        <v>2782.75</v>
      </c>
      <c r="AQ27">
        <v>1043.59</v>
      </c>
      <c r="AR27">
        <v>58.1514</v>
      </c>
      <c r="AS27">
        <v>89.5311</v>
      </c>
      <c r="AT27">
        <v>2564.53</v>
      </c>
      <c r="AU27">
        <v>2.41618</v>
      </c>
      <c r="AV27">
        <v>1.54699</v>
      </c>
      <c r="AW27">
        <v>7.73092</v>
      </c>
      <c r="AX27">
        <v>4402.59</v>
      </c>
      <c r="AY27">
        <v>2758.99</v>
      </c>
      <c r="BA27">
        <f t="shared" si="4"/>
        <v>3.56916982812291E+18</v>
      </c>
      <c r="BB27">
        <f t="shared" si="5"/>
        <v>94199400000000020</v>
      </c>
      <c r="BC27">
        <f t="shared" si="6"/>
        <v>3.66336922812291E+18</v>
      </c>
      <c r="BD27" s="18">
        <f t="shared" si="7"/>
        <v>43960.430737474926</v>
      </c>
    </row>
    <row r="28" spans="1:56" ht="12.75">
      <c r="A28" s="9">
        <v>350</v>
      </c>
      <c r="B28" s="15" t="s">
        <v>32</v>
      </c>
      <c r="D28">
        <v>161.43</v>
      </c>
      <c r="E28" s="16">
        <v>61400000000000</v>
      </c>
      <c r="F28">
        <v>1048.8</v>
      </c>
      <c r="G28">
        <v>-99.999</v>
      </c>
      <c r="H28">
        <v>15.786</v>
      </c>
      <c r="I28">
        <v>35</v>
      </c>
      <c r="J28">
        <v>2708.312</v>
      </c>
      <c r="K28">
        <v>2665.621</v>
      </c>
      <c r="L28">
        <v>3.814</v>
      </c>
      <c r="M28">
        <v>0.038</v>
      </c>
      <c r="N28">
        <v>15.001</v>
      </c>
      <c r="O28">
        <v>0</v>
      </c>
      <c r="P28">
        <v>2079866.8</v>
      </c>
      <c r="Q28">
        <v>15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Y28">
        <v>288.936</v>
      </c>
      <c r="Z28">
        <v>35.0351</v>
      </c>
      <c r="AA28">
        <v>2565.02</v>
      </c>
      <c r="AB28">
        <v>2679.8</v>
      </c>
      <c r="AC28">
        <v>1051.87</v>
      </c>
      <c r="AD28">
        <v>40.5777</v>
      </c>
      <c r="AE28">
        <v>112.867</v>
      </c>
      <c r="AF28">
        <v>2411.57</v>
      </c>
      <c r="AG28">
        <v>6.19535</v>
      </c>
      <c r="AH28">
        <v>4.01209</v>
      </c>
      <c r="AI28">
        <v>7.72723</v>
      </c>
      <c r="AJ28">
        <v>10685.2</v>
      </c>
      <c r="AK28">
        <v>8623.03</v>
      </c>
      <c r="AM28">
        <v>277.665</v>
      </c>
      <c r="AN28">
        <v>34.4876</v>
      </c>
      <c r="AO28">
        <v>2708.31</v>
      </c>
      <c r="AP28">
        <v>2665.62</v>
      </c>
      <c r="AQ28">
        <v>1991.41</v>
      </c>
      <c r="AR28">
        <v>110.813</v>
      </c>
      <c r="AS28">
        <v>46.1818</v>
      </c>
      <c r="AT28">
        <v>2551.32</v>
      </c>
      <c r="AU28">
        <v>2.21246</v>
      </c>
      <c r="AV28">
        <v>1.41722</v>
      </c>
      <c r="AW28">
        <v>7.43972</v>
      </c>
      <c r="AX28">
        <v>3821.27</v>
      </c>
      <c r="AY28">
        <v>2366.72</v>
      </c>
      <c r="BA28">
        <f t="shared" si="4"/>
        <v>3.56403756980601E+18</v>
      </c>
      <c r="BB28">
        <f t="shared" si="5"/>
        <v>1.856376E+17</v>
      </c>
      <c r="BC28">
        <f t="shared" si="6"/>
        <v>3.74967516980601E+18</v>
      </c>
      <c r="BD28" s="18">
        <f t="shared" si="7"/>
        <v>44996.10203767212</v>
      </c>
    </row>
    <row r="29" spans="1:56" ht="12.75">
      <c r="A29" s="9">
        <v>370</v>
      </c>
      <c r="B29" s="15" t="s">
        <v>33</v>
      </c>
      <c r="D29">
        <v>152.707</v>
      </c>
      <c r="E29" s="16">
        <v>59700000000000</v>
      </c>
      <c r="F29">
        <v>2406.9</v>
      </c>
      <c r="G29">
        <v>-99.999</v>
      </c>
      <c r="H29">
        <v>15.786</v>
      </c>
      <c r="I29">
        <v>35</v>
      </c>
      <c r="J29">
        <v>4028.439</v>
      </c>
      <c r="K29">
        <v>3901.908</v>
      </c>
      <c r="L29">
        <v>3.843</v>
      </c>
      <c r="M29">
        <v>0.038</v>
      </c>
      <c r="N29">
        <v>14.914</v>
      </c>
      <c r="O29">
        <v>0</v>
      </c>
      <c r="P29">
        <v>2082799.7</v>
      </c>
      <c r="Q29">
        <v>15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Y29">
        <v>288.936</v>
      </c>
      <c r="Z29">
        <v>35.0351</v>
      </c>
      <c r="AA29">
        <v>3866.06</v>
      </c>
      <c r="AB29">
        <v>3916.15</v>
      </c>
      <c r="AC29">
        <v>2413.3</v>
      </c>
      <c r="AD29">
        <v>92.9922</v>
      </c>
      <c r="AE29">
        <v>113.777</v>
      </c>
      <c r="AF29">
        <v>3659.29</v>
      </c>
      <c r="AG29">
        <v>6.24512</v>
      </c>
      <c r="AH29">
        <v>4.04478</v>
      </c>
      <c r="AI29">
        <v>7.54775</v>
      </c>
      <c r="AJ29">
        <v>10629.7</v>
      </c>
      <c r="AK29">
        <v>8586.98</v>
      </c>
      <c r="AM29">
        <v>277.665</v>
      </c>
      <c r="AN29">
        <v>34.4876</v>
      </c>
      <c r="AO29">
        <v>4028.44</v>
      </c>
      <c r="AP29">
        <v>3901.91</v>
      </c>
      <c r="AQ29">
        <v>3506.42</v>
      </c>
      <c r="AR29">
        <v>193.356</v>
      </c>
      <c r="AS29">
        <v>50.0133</v>
      </c>
      <c r="AT29">
        <v>3785.07</v>
      </c>
      <c r="AU29">
        <v>2.37859</v>
      </c>
      <c r="AV29">
        <v>1.5234</v>
      </c>
      <c r="AW29">
        <v>7.33441</v>
      </c>
      <c r="AX29">
        <v>4433.44</v>
      </c>
      <c r="AY29">
        <v>2444.88</v>
      </c>
      <c r="BA29">
        <f t="shared" si="4"/>
        <v>5.30128069080324E+18</v>
      </c>
      <c r="BB29">
        <f t="shared" si="5"/>
        <v>4.260213E+17</v>
      </c>
      <c r="BC29">
        <f t="shared" si="6"/>
        <v>5.72730199080324E+18</v>
      </c>
      <c r="BD29" s="18">
        <f t="shared" si="7"/>
        <v>68727.62388963888</v>
      </c>
    </row>
    <row r="30" spans="1:56" ht="12.75">
      <c r="A30" s="9">
        <v>390</v>
      </c>
      <c r="B30" s="15" t="s">
        <v>34</v>
      </c>
      <c r="D30">
        <v>101.051</v>
      </c>
      <c r="E30" s="16">
        <v>49600000000000</v>
      </c>
      <c r="F30">
        <v>2715</v>
      </c>
      <c r="G30">
        <v>-99.999</v>
      </c>
      <c r="H30">
        <v>15.786</v>
      </c>
      <c r="I30">
        <v>35</v>
      </c>
      <c r="J30">
        <v>4555.806</v>
      </c>
      <c r="K30">
        <v>4421.865</v>
      </c>
      <c r="L30">
        <v>4.185</v>
      </c>
      <c r="M30">
        <v>0.038</v>
      </c>
      <c r="N30">
        <v>14.949</v>
      </c>
      <c r="O30">
        <v>0</v>
      </c>
      <c r="P30">
        <v>2086206</v>
      </c>
      <c r="Q30">
        <v>15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Y30">
        <v>288.936</v>
      </c>
      <c r="Z30">
        <v>35.0351</v>
      </c>
      <c r="AA30">
        <v>4382.04</v>
      </c>
      <c r="AB30">
        <v>4436.13</v>
      </c>
      <c r="AC30">
        <v>2722.47</v>
      </c>
      <c r="AD30">
        <v>104.886</v>
      </c>
      <c r="AE30">
        <v>129.546</v>
      </c>
      <c r="AF30">
        <v>4147.61</v>
      </c>
      <c r="AG30">
        <v>6.80152</v>
      </c>
      <c r="AH30">
        <v>4.40512</v>
      </c>
      <c r="AI30">
        <v>7.54979</v>
      </c>
      <c r="AJ30">
        <v>11198.7</v>
      </c>
      <c r="AK30">
        <v>9177.37</v>
      </c>
      <c r="AM30">
        <v>277.665</v>
      </c>
      <c r="AN30">
        <v>34.4876</v>
      </c>
      <c r="AO30">
        <v>4555.81</v>
      </c>
      <c r="AP30">
        <v>4421.87</v>
      </c>
      <c r="AQ30">
        <v>3800.27</v>
      </c>
      <c r="AR30">
        <v>209.247</v>
      </c>
      <c r="AS30">
        <v>58.1001</v>
      </c>
      <c r="AT30">
        <v>4288.46</v>
      </c>
      <c r="AU30">
        <v>2.63878</v>
      </c>
      <c r="AV30">
        <v>1.68994</v>
      </c>
      <c r="AW30">
        <v>7.35011</v>
      </c>
      <c r="AX30">
        <v>4992.83</v>
      </c>
      <c r="AY30">
        <v>3005.31</v>
      </c>
      <c r="BA30">
        <f t="shared" si="4"/>
        <v>5.99528045197851E+18</v>
      </c>
      <c r="BB30">
        <f t="shared" si="5"/>
        <v>4.80555E+17</v>
      </c>
      <c r="BC30">
        <f t="shared" si="6"/>
        <v>6.47583545197851E+18</v>
      </c>
      <c r="BD30" s="18">
        <f t="shared" si="7"/>
        <v>77710.02542374213</v>
      </c>
    </row>
    <row r="31" spans="1:56" ht="12.75">
      <c r="A31" s="9">
        <v>410</v>
      </c>
      <c r="B31" s="15" t="s">
        <v>35</v>
      </c>
      <c r="D31">
        <v>128.5</v>
      </c>
      <c r="E31" s="16">
        <v>54700000000000</v>
      </c>
      <c r="F31">
        <v>3900</v>
      </c>
      <c r="G31">
        <v>-99.999</v>
      </c>
      <c r="H31">
        <v>15.786</v>
      </c>
      <c r="I31">
        <v>35</v>
      </c>
      <c r="J31">
        <v>5095.412</v>
      </c>
      <c r="K31">
        <v>4883.072</v>
      </c>
      <c r="L31">
        <v>3.998</v>
      </c>
      <c r="M31">
        <v>0.038</v>
      </c>
      <c r="N31">
        <v>14.941</v>
      </c>
      <c r="O31">
        <v>0</v>
      </c>
      <c r="P31">
        <v>2089651.1</v>
      </c>
      <c r="Q31">
        <v>15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Y31">
        <v>288.936</v>
      </c>
      <c r="Z31">
        <v>35.0351</v>
      </c>
      <c r="AA31">
        <v>4910.9</v>
      </c>
      <c r="AB31">
        <v>4897.28</v>
      </c>
      <c r="AC31">
        <v>3908.73</v>
      </c>
      <c r="AD31">
        <v>150.564</v>
      </c>
      <c r="AE31">
        <v>113.507</v>
      </c>
      <c r="AF31">
        <v>4646.83</v>
      </c>
      <c r="AG31">
        <v>6.50107</v>
      </c>
      <c r="AH31">
        <v>4.21076</v>
      </c>
      <c r="AI31">
        <v>7.4421</v>
      </c>
      <c r="AJ31">
        <v>10748.7</v>
      </c>
      <c r="AK31">
        <v>8736.1</v>
      </c>
      <c r="AM31">
        <v>277.665</v>
      </c>
      <c r="AN31">
        <v>34.4876</v>
      </c>
      <c r="AO31">
        <v>5095.41</v>
      </c>
      <c r="AP31">
        <v>4883.07</v>
      </c>
      <c r="AQ31">
        <v>5077.65</v>
      </c>
      <c r="AR31">
        <v>278.726</v>
      </c>
      <c r="AS31">
        <v>52.0549</v>
      </c>
      <c r="AT31">
        <v>4764.63</v>
      </c>
      <c r="AU31">
        <v>2.57312</v>
      </c>
      <c r="AV31">
        <v>1.64783</v>
      </c>
      <c r="AW31">
        <v>7.2638</v>
      </c>
      <c r="AX31">
        <v>4899.02</v>
      </c>
      <c r="AY31">
        <v>2924.48</v>
      </c>
      <c r="BA31">
        <f t="shared" si="4"/>
        <v>6.705374448850109E+18</v>
      </c>
      <c r="BB31">
        <f t="shared" si="5"/>
        <v>6.903E+17</v>
      </c>
      <c r="BC31">
        <f t="shared" si="6"/>
        <v>7.395674448850109E+18</v>
      </c>
      <c r="BD31" s="18">
        <f t="shared" si="7"/>
        <v>88748.09338620132</v>
      </c>
    </row>
    <row r="32" spans="1:56" ht="12.75">
      <c r="A32" s="9">
        <v>430</v>
      </c>
      <c r="B32" s="15" t="s">
        <v>36</v>
      </c>
      <c r="D32">
        <v>162.273</v>
      </c>
      <c r="E32" s="16">
        <v>61600000000000</v>
      </c>
      <c r="F32">
        <v>4759.3</v>
      </c>
      <c r="G32">
        <v>-99.999</v>
      </c>
      <c r="H32">
        <v>15.786</v>
      </c>
      <c r="I32">
        <v>35</v>
      </c>
      <c r="J32">
        <v>5274.404</v>
      </c>
      <c r="K32">
        <v>5004.772</v>
      </c>
      <c r="L32">
        <v>3.791</v>
      </c>
      <c r="M32">
        <v>0.038</v>
      </c>
      <c r="N32">
        <v>14.986</v>
      </c>
      <c r="O32">
        <v>0</v>
      </c>
      <c r="P32">
        <v>2093320.7</v>
      </c>
      <c r="Q32">
        <v>15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Y32">
        <v>288.936</v>
      </c>
      <c r="Z32">
        <v>35.0351</v>
      </c>
      <c r="AA32">
        <v>5083.02</v>
      </c>
      <c r="AB32">
        <v>5018.86</v>
      </c>
      <c r="AC32">
        <v>4768.28</v>
      </c>
      <c r="AD32">
        <v>183.666</v>
      </c>
      <c r="AE32">
        <v>99.4021</v>
      </c>
      <c r="AF32">
        <v>4799.95</v>
      </c>
      <c r="AG32">
        <v>6.16763</v>
      </c>
      <c r="AH32">
        <v>3.99492</v>
      </c>
      <c r="AI32">
        <v>7.36987</v>
      </c>
      <c r="AJ32">
        <v>10305.1</v>
      </c>
      <c r="AK32">
        <v>8294.56</v>
      </c>
      <c r="AM32">
        <v>277.665</v>
      </c>
      <c r="AN32">
        <v>34.4876</v>
      </c>
      <c r="AO32">
        <v>5274.4</v>
      </c>
      <c r="AP32">
        <v>5004.77</v>
      </c>
      <c r="AQ32">
        <v>5990.47</v>
      </c>
      <c r="AR32">
        <v>328.337</v>
      </c>
      <c r="AS32">
        <v>46.0695</v>
      </c>
      <c r="AT32">
        <v>4900</v>
      </c>
      <c r="AU32">
        <v>2.46424</v>
      </c>
      <c r="AV32">
        <v>1.57809</v>
      </c>
      <c r="AW32">
        <v>7.20165</v>
      </c>
      <c r="AX32">
        <v>4695.44</v>
      </c>
      <c r="AY32">
        <v>2728.06</v>
      </c>
      <c r="BA32">
        <f t="shared" si="4"/>
        <v>6.940918786322399E+18</v>
      </c>
      <c r="BB32">
        <f t="shared" si="5"/>
        <v>8.423961E+17</v>
      </c>
      <c r="BC32">
        <f t="shared" si="6"/>
        <v>7.783314886322399E+18</v>
      </c>
      <c r="BD32" s="18">
        <f t="shared" si="7"/>
        <v>93399.7786358688</v>
      </c>
    </row>
    <row r="33" spans="1:56" ht="12.75">
      <c r="A33" s="9">
        <v>450</v>
      </c>
      <c r="B33" s="15" t="s">
        <v>37</v>
      </c>
      <c r="D33">
        <v>150.337</v>
      </c>
      <c r="E33" s="16">
        <v>58800000000000</v>
      </c>
      <c r="F33">
        <v>4439.2</v>
      </c>
      <c r="G33">
        <v>-99.999</v>
      </c>
      <c r="H33">
        <v>15.786</v>
      </c>
      <c r="I33">
        <v>35</v>
      </c>
      <c r="J33">
        <v>5245.929</v>
      </c>
      <c r="K33">
        <v>4998.174</v>
      </c>
      <c r="L33">
        <v>3.874</v>
      </c>
      <c r="M33">
        <v>0.038</v>
      </c>
      <c r="N33">
        <v>15.001</v>
      </c>
      <c r="O33">
        <v>0</v>
      </c>
      <c r="P33">
        <v>2097075.1</v>
      </c>
      <c r="Q33">
        <v>15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Y33">
        <v>288.936</v>
      </c>
      <c r="Z33">
        <v>35.0351</v>
      </c>
      <c r="AA33">
        <v>5056.64</v>
      </c>
      <c r="AB33">
        <v>5012.26</v>
      </c>
      <c r="AC33">
        <v>4448.19</v>
      </c>
      <c r="AD33">
        <v>171.339</v>
      </c>
      <c r="AE33">
        <v>105.607</v>
      </c>
      <c r="AF33">
        <v>4779.69</v>
      </c>
      <c r="AG33">
        <v>6.30064</v>
      </c>
      <c r="AH33">
        <v>4.08102</v>
      </c>
      <c r="AI33">
        <v>7.39821</v>
      </c>
      <c r="AJ33">
        <v>10483.1</v>
      </c>
      <c r="AK33">
        <v>8471.46</v>
      </c>
      <c r="AM33">
        <v>277.665</v>
      </c>
      <c r="AN33">
        <v>34.4876</v>
      </c>
      <c r="AO33">
        <v>5245.93</v>
      </c>
      <c r="AP33">
        <v>4998.17</v>
      </c>
      <c r="AQ33">
        <v>5650</v>
      </c>
      <c r="AR33">
        <v>309.832</v>
      </c>
      <c r="AS33">
        <v>48.7911</v>
      </c>
      <c r="AT33">
        <v>4887.31</v>
      </c>
      <c r="AU33">
        <v>2.51034</v>
      </c>
      <c r="AV33">
        <v>1.60761</v>
      </c>
      <c r="AW33">
        <v>7.22674</v>
      </c>
      <c r="AX33">
        <v>4784.87</v>
      </c>
      <c r="AY33">
        <v>2814.69</v>
      </c>
      <c r="BA33">
        <f aca="true" t="shared" si="8" ref="BA33:BA38">1286377000000000000*1023*AO33/1000000</f>
        <v>6.90345330060903E+18</v>
      </c>
      <c r="BB33">
        <f aca="true" t="shared" si="9" ref="BB33:BB38">177000000000000*F33</f>
        <v>7.857384E+17</v>
      </c>
      <c r="BC33">
        <f aca="true" t="shared" si="10" ref="BC33:BC38">BA33+BB33</f>
        <v>7.68919170060903E+18</v>
      </c>
      <c r="BD33" s="18">
        <f t="shared" si="7"/>
        <v>92270.30040730834</v>
      </c>
    </row>
    <row r="34" spans="1:56" ht="12.75">
      <c r="A34" s="9">
        <v>470</v>
      </c>
      <c r="B34" s="15" t="s">
        <v>38</v>
      </c>
      <c r="D34">
        <v>79.652</v>
      </c>
      <c r="E34" s="16">
        <v>44800000000000</v>
      </c>
      <c r="F34">
        <v>4963.3</v>
      </c>
      <c r="G34">
        <v>-99.999</v>
      </c>
      <c r="H34">
        <v>15.786</v>
      </c>
      <c r="I34">
        <v>35</v>
      </c>
      <c r="J34">
        <v>5882.988</v>
      </c>
      <c r="K34">
        <v>5614.641</v>
      </c>
      <c r="L34">
        <v>4.371</v>
      </c>
      <c r="M34">
        <v>0.038</v>
      </c>
      <c r="N34">
        <v>14.863</v>
      </c>
      <c r="O34">
        <v>0</v>
      </c>
      <c r="P34">
        <v>2100417.6</v>
      </c>
      <c r="Q34">
        <v>15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Y34">
        <v>288.936</v>
      </c>
      <c r="Z34">
        <v>35.0351</v>
      </c>
      <c r="AA34">
        <v>5679.96</v>
      </c>
      <c r="AB34">
        <v>5629.02</v>
      </c>
      <c r="AC34">
        <v>4973.6</v>
      </c>
      <c r="AD34">
        <v>191.558</v>
      </c>
      <c r="AE34">
        <v>119.175</v>
      </c>
      <c r="AF34">
        <v>5369.23</v>
      </c>
      <c r="AG34">
        <v>7.11014</v>
      </c>
      <c r="AH34">
        <v>4.60533</v>
      </c>
      <c r="AI34">
        <v>7.40023</v>
      </c>
      <c r="AJ34">
        <v>11243.7</v>
      </c>
      <c r="AK34">
        <v>9264.97</v>
      </c>
      <c r="AM34">
        <v>277.665</v>
      </c>
      <c r="AN34">
        <v>34.4876</v>
      </c>
      <c r="AO34">
        <v>5882.99</v>
      </c>
      <c r="AP34">
        <v>5614.64</v>
      </c>
      <c r="AQ34">
        <v>6165.04</v>
      </c>
      <c r="AR34">
        <v>337.73</v>
      </c>
      <c r="AS34">
        <v>55.8654</v>
      </c>
      <c r="AT34">
        <v>5489.39</v>
      </c>
      <c r="AU34">
        <v>2.87104</v>
      </c>
      <c r="AV34">
        <v>1.83852</v>
      </c>
      <c r="AW34">
        <v>7.2377</v>
      </c>
      <c r="AX34">
        <v>5466.54</v>
      </c>
      <c r="AY34">
        <v>3500.46</v>
      </c>
      <c r="BA34">
        <f t="shared" si="8"/>
        <v>7.74180111685629E+18</v>
      </c>
      <c r="BB34">
        <f t="shared" si="9"/>
        <v>8.785041E+17</v>
      </c>
      <c r="BC34">
        <f t="shared" si="10"/>
        <v>8.62030521685629E+18</v>
      </c>
      <c r="BD34" s="18">
        <f t="shared" si="7"/>
        <v>103443.6626022755</v>
      </c>
    </row>
    <row r="35" spans="1:56" ht="12.75">
      <c r="A35" s="9">
        <v>490</v>
      </c>
      <c r="B35" s="15" t="s">
        <v>52</v>
      </c>
      <c r="D35">
        <v>196.762</v>
      </c>
      <c r="E35">
        <v>67600000000000</v>
      </c>
      <c r="F35">
        <v>4843.101</v>
      </c>
      <c r="G35">
        <v>-99.999</v>
      </c>
      <c r="H35">
        <v>15.786</v>
      </c>
      <c r="I35">
        <v>35</v>
      </c>
      <c r="J35">
        <v>5319.955</v>
      </c>
      <c r="K35">
        <v>5045.631</v>
      </c>
      <c r="L35">
        <v>3.644</v>
      </c>
      <c r="M35">
        <v>0.038</v>
      </c>
      <c r="N35">
        <v>15.055</v>
      </c>
      <c r="O35">
        <v>0</v>
      </c>
      <c r="P35">
        <v>2104543.7</v>
      </c>
      <c r="Q35">
        <v>15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Y35">
        <v>288.936</v>
      </c>
      <c r="Z35">
        <v>35.0351</v>
      </c>
      <c r="AA35">
        <v>5127.18</v>
      </c>
      <c r="AB35">
        <v>5059.58</v>
      </c>
      <c r="AC35">
        <v>4852.16</v>
      </c>
      <c r="AD35">
        <v>186.895</v>
      </c>
      <c r="AE35">
        <v>99.363</v>
      </c>
      <c r="AF35">
        <v>4840.92</v>
      </c>
      <c r="AG35">
        <v>5.92808</v>
      </c>
      <c r="AH35">
        <v>3.83976</v>
      </c>
      <c r="AI35">
        <v>7.36599</v>
      </c>
      <c r="AJ35">
        <v>10059.9</v>
      </c>
      <c r="AK35">
        <v>8039.17</v>
      </c>
      <c r="AM35">
        <v>277.665</v>
      </c>
      <c r="AN35">
        <v>34.4876</v>
      </c>
      <c r="AO35">
        <v>5319.95</v>
      </c>
      <c r="AP35">
        <v>5045.63</v>
      </c>
      <c r="AQ35">
        <v>6076.49</v>
      </c>
      <c r="AR35">
        <v>333.005</v>
      </c>
      <c r="AS35">
        <v>46.1206</v>
      </c>
      <c r="AT35">
        <v>4940.83</v>
      </c>
      <c r="AU35">
        <v>2.37177</v>
      </c>
      <c r="AV35">
        <v>1.51887</v>
      </c>
      <c r="AW35">
        <v>7.19884</v>
      </c>
      <c r="AX35">
        <v>4515.68</v>
      </c>
      <c r="AY35">
        <v>2546.9</v>
      </c>
      <c r="BA35">
        <f t="shared" si="8"/>
        <v>7.000860931536451E+18</v>
      </c>
      <c r="BB35">
        <f t="shared" si="9"/>
        <v>8.57228877E+17</v>
      </c>
      <c r="BC35">
        <f t="shared" si="10"/>
        <v>7.858089808536451E+18</v>
      </c>
      <c r="BD35" s="18">
        <f t="shared" si="7"/>
        <v>94297.07770243741</v>
      </c>
    </row>
    <row r="36" spans="1:56" ht="12.75">
      <c r="A36" s="9">
        <v>510</v>
      </c>
      <c r="B36" s="15" t="s">
        <v>53</v>
      </c>
      <c r="D36">
        <v>215.554</v>
      </c>
      <c r="E36">
        <v>71000000000000</v>
      </c>
      <c r="F36">
        <v>6271.2</v>
      </c>
      <c r="G36">
        <v>-99.999</v>
      </c>
      <c r="H36">
        <v>15.786</v>
      </c>
      <c r="I36">
        <v>35</v>
      </c>
      <c r="J36">
        <v>5876.027</v>
      </c>
      <c r="K36">
        <v>5518.574</v>
      </c>
      <c r="L36">
        <v>3.55</v>
      </c>
      <c r="M36">
        <v>0.038</v>
      </c>
      <c r="N36">
        <v>14.922</v>
      </c>
      <c r="O36">
        <v>0</v>
      </c>
      <c r="P36">
        <v>2107981.1</v>
      </c>
      <c r="Q36">
        <v>15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Y36">
        <v>288.936</v>
      </c>
      <c r="Z36">
        <v>35.0351</v>
      </c>
      <c r="AA36">
        <v>5664.33</v>
      </c>
      <c r="AB36">
        <v>5532.69</v>
      </c>
      <c r="AC36">
        <v>6280.77</v>
      </c>
      <c r="AD36">
        <v>241.904</v>
      </c>
      <c r="AE36">
        <v>93.1259</v>
      </c>
      <c r="AF36">
        <v>5329.3</v>
      </c>
      <c r="AG36">
        <v>5.77817</v>
      </c>
      <c r="AH36">
        <v>3.74275</v>
      </c>
      <c r="AI36">
        <v>7.29566</v>
      </c>
      <c r="AJ36">
        <v>9804.43</v>
      </c>
      <c r="AK36">
        <v>7791.89</v>
      </c>
      <c r="AM36">
        <v>277.665</v>
      </c>
      <c r="AN36">
        <v>34.4876</v>
      </c>
      <c r="AO36">
        <v>5876.03</v>
      </c>
      <c r="AP36">
        <v>5518.57</v>
      </c>
      <c r="AQ36">
        <v>7544.58</v>
      </c>
      <c r="AR36">
        <v>412.68</v>
      </c>
      <c r="AS36">
        <v>44.0244</v>
      </c>
      <c r="AT36">
        <v>5419.32</v>
      </c>
      <c r="AU36">
        <v>2.35059</v>
      </c>
      <c r="AV36">
        <v>1.50525</v>
      </c>
      <c r="AW36">
        <v>7.14236</v>
      </c>
      <c r="AX36">
        <v>4492.75</v>
      </c>
      <c r="AY36">
        <v>2530.38</v>
      </c>
      <c r="BA36">
        <f t="shared" si="8"/>
        <v>7.73264200970613E+18</v>
      </c>
      <c r="BB36">
        <f t="shared" si="9"/>
        <v>1.1100024E+18</v>
      </c>
      <c r="BC36">
        <f t="shared" si="10"/>
        <v>8.84264440970613E+18</v>
      </c>
      <c r="BD36" s="18">
        <f t="shared" si="7"/>
        <v>106111.73291647357</v>
      </c>
    </row>
    <row r="37" spans="1:56" ht="12.75">
      <c r="A37" s="9">
        <v>530</v>
      </c>
      <c r="B37" s="15" t="s">
        <v>54</v>
      </c>
      <c r="D37">
        <v>180.967</v>
      </c>
      <c r="E37">
        <v>64900000000000</v>
      </c>
      <c r="F37">
        <v>6000</v>
      </c>
      <c r="G37">
        <v>-99.999</v>
      </c>
      <c r="H37">
        <v>15.786</v>
      </c>
      <c r="I37">
        <v>35</v>
      </c>
      <c r="J37">
        <v>5862.948</v>
      </c>
      <c r="K37">
        <v>5523.019</v>
      </c>
      <c r="L37">
        <v>3.704</v>
      </c>
      <c r="M37">
        <v>0.038</v>
      </c>
      <c r="N37">
        <v>14.999</v>
      </c>
      <c r="O37">
        <v>0</v>
      </c>
      <c r="P37">
        <v>2111728.1</v>
      </c>
      <c r="Q37">
        <v>15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Y37">
        <v>288.936</v>
      </c>
      <c r="Z37">
        <v>35.0351</v>
      </c>
      <c r="AA37">
        <v>5653.54</v>
      </c>
      <c r="AB37">
        <v>5537.05</v>
      </c>
      <c r="AC37">
        <v>6009.74</v>
      </c>
      <c r="AD37">
        <v>231.465</v>
      </c>
      <c r="AE37">
        <v>97.1397</v>
      </c>
      <c r="AF37">
        <v>5324.93</v>
      </c>
      <c r="AG37">
        <v>6.02723</v>
      </c>
      <c r="AH37">
        <v>3.90405</v>
      </c>
      <c r="AI37">
        <v>7.31446</v>
      </c>
      <c r="AJ37">
        <v>10085.8</v>
      </c>
      <c r="AK37">
        <v>8080.59</v>
      </c>
      <c r="AM37">
        <v>277.665</v>
      </c>
      <c r="AN37">
        <v>34.4876</v>
      </c>
      <c r="AO37">
        <v>5862.95</v>
      </c>
      <c r="AP37">
        <v>5523.02</v>
      </c>
      <c r="AQ37">
        <v>7262.13</v>
      </c>
      <c r="AR37">
        <v>397.344</v>
      </c>
      <c r="AS37">
        <v>45.8335</v>
      </c>
      <c r="AT37">
        <v>5419.77</v>
      </c>
      <c r="AU37">
        <v>2.4477</v>
      </c>
      <c r="AV37">
        <v>1.56743</v>
      </c>
      <c r="AW37">
        <v>7.15933</v>
      </c>
      <c r="AX37">
        <v>4685.55</v>
      </c>
      <c r="AY37">
        <v>2722.91</v>
      </c>
      <c r="BA37">
        <f t="shared" si="8"/>
        <v>7.715429204889449E+18</v>
      </c>
      <c r="BB37">
        <f t="shared" si="9"/>
        <v>1.062E+18</v>
      </c>
      <c r="BC37">
        <f t="shared" si="10"/>
        <v>8.777429204889449E+18</v>
      </c>
      <c r="BD37" s="18">
        <f t="shared" si="7"/>
        <v>105329.1504586734</v>
      </c>
    </row>
    <row r="38" spans="1:56" ht="12.75">
      <c r="A38" s="9">
        <v>550</v>
      </c>
      <c r="B38" s="15" t="s">
        <v>55</v>
      </c>
      <c r="D38">
        <v>149.924</v>
      </c>
      <c r="E38">
        <v>58800000000000</v>
      </c>
      <c r="F38">
        <v>4999.994</v>
      </c>
      <c r="G38">
        <v>-99.999</v>
      </c>
      <c r="H38">
        <v>15.786</v>
      </c>
      <c r="I38">
        <v>35</v>
      </c>
      <c r="J38">
        <v>8127.239</v>
      </c>
      <c r="K38">
        <v>7925.724</v>
      </c>
      <c r="L38">
        <v>3.674</v>
      </c>
      <c r="M38">
        <v>0.038</v>
      </c>
      <c r="N38">
        <v>13.275</v>
      </c>
      <c r="O38">
        <v>0</v>
      </c>
      <c r="P38">
        <v>2113890</v>
      </c>
      <c r="Q38">
        <v>15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Y38">
        <v>288.936</v>
      </c>
      <c r="Z38">
        <v>35.0351</v>
      </c>
      <c r="AA38">
        <v>7879.25</v>
      </c>
      <c r="AB38">
        <v>7942.36</v>
      </c>
      <c r="AC38">
        <v>5014.51</v>
      </c>
      <c r="AD38">
        <v>193.074</v>
      </c>
      <c r="AE38">
        <v>227.434</v>
      </c>
      <c r="AF38">
        <v>7458.74</v>
      </c>
      <c r="AG38">
        <v>5.97046</v>
      </c>
      <c r="AH38">
        <v>3.86685</v>
      </c>
      <c r="AI38">
        <v>7.5394</v>
      </c>
      <c r="AJ38">
        <v>10469.3</v>
      </c>
      <c r="AK38">
        <v>8393.77</v>
      </c>
      <c r="AM38">
        <v>277.665</v>
      </c>
      <c r="AN38">
        <v>34.4876</v>
      </c>
      <c r="AO38">
        <v>8127.24</v>
      </c>
      <c r="AP38">
        <v>7925.72</v>
      </c>
      <c r="AQ38">
        <v>6034.15</v>
      </c>
      <c r="AR38">
        <v>330.22</v>
      </c>
      <c r="AS38">
        <v>110.49</v>
      </c>
      <c r="AT38">
        <v>7686.53</v>
      </c>
      <c r="AU38">
        <v>2.49303</v>
      </c>
      <c r="AV38">
        <v>1.59623</v>
      </c>
      <c r="AW38">
        <v>7.39178</v>
      </c>
      <c r="AX38">
        <v>4908.9</v>
      </c>
      <c r="AY38">
        <v>2902.99</v>
      </c>
      <c r="BA38">
        <f t="shared" si="8"/>
        <v>1.069515258549804E+19</v>
      </c>
      <c r="BB38">
        <f t="shared" si="9"/>
        <v>8.84998938E+17</v>
      </c>
      <c r="BC38">
        <f t="shared" si="10"/>
        <v>1.1580151523498041E+19</v>
      </c>
      <c r="BD38" s="18">
        <f t="shared" si="7"/>
        <v>138961.8182819765</v>
      </c>
    </row>
    <row r="40" spans="1:51" s="21" customFormat="1" ht="11.25">
      <c r="A40" s="20"/>
      <c r="D40" s="21" t="s">
        <v>56</v>
      </c>
      <c r="E40" s="21" t="s">
        <v>57</v>
      </c>
      <c r="F40" s="21" t="s">
        <v>58</v>
      </c>
      <c r="G40" s="21" t="s">
        <v>83</v>
      </c>
      <c r="H40" s="21" t="s">
        <v>61</v>
      </c>
      <c r="I40" s="21" t="s">
        <v>62</v>
      </c>
      <c r="J40" s="21" t="s">
        <v>63</v>
      </c>
      <c r="K40" s="21" t="s">
        <v>64</v>
      </c>
      <c r="L40" s="22" t="s">
        <v>67</v>
      </c>
      <c r="M40" s="23" t="s">
        <v>65</v>
      </c>
      <c r="N40" s="23" t="s">
        <v>66</v>
      </c>
      <c r="O40" s="21" t="s">
        <v>68</v>
      </c>
      <c r="P40" s="21" t="s">
        <v>69</v>
      </c>
      <c r="Q40" s="21" t="s">
        <v>70</v>
      </c>
      <c r="R40" s="21" t="s">
        <v>71</v>
      </c>
      <c r="S40" s="21" t="s">
        <v>71</v>
      </c>
      <c r="T40" s="21" t="s">
        <v>71</v>
      </c>
      <c r="U40" s="21" t="s">
        <v>71</v>
      </c>
      <c r="V40" s="21" t="s">
        <v>71</v>
      </c>
      <c r="W40" s="21" t="s">
        <v>71</v>
      </c>
      <c r="Y40" s="21" t="s">
        <v>59</v>
      </c>
      <c r="Z40" s="21" t="s">
        <v>60</v>
      </c>
      <c r="AA40" s="21" t="s">
        <v>63</v>
      </c>
      <c r="AB40" s="21" t="s">
        <v>64</v>
      </c>
      <c r="AC40" s="21" t="s">
        <v>81</v>
      </c>
      <c r="AD40" s="21" t="s">
        <v>80</v>
      </c>
      <c r="AE40" s="21" t="s">
        <v>79</v>
      </c>
      <c r="AF40" s="21" t="s">
        <v>78</v>
      </c>
      <c r="AG40" s="22" t="s">
        <v>77</v>
      </c>
      <c r="AH40" s="22" t="s">
        <v>76</v>
      </c>
      <c r="AI40" s="23" t="s">
        <v>75</v>
      </c>
      <c r="AJ40" s="21" t="s">
        <v>73</v>
      </c>
      <c r="AK40" s="21" t="s">
        <v>74</v>
      </c>
      <c r="AM40" s="21" t="s">
        <v>59</v>
      </c>
      <c r="AN40" s="21" t="s">
        <v>60</v>
      </c>
      <c r="AO40" s="21" t="s">
        <v>63</v>
      </c>
      <c r="AP40" s="21" t="s">
        <v>64</v>
      </c>
      <c r="AQ40" s="21" t="s">
        <v>81</v>
      </c>
      <c r="AR40" s="21" t="s">
        <v>80</v>
      </c>
      <c r="AS40" s="21" t="s">
        <v>79</v>
      </c>
      <c r="AT40" s="21" t="s">
        <v>78</v>
      </c>
      <c r="AU40" s="22" t="s">
        <v>77</v>
      </c>
      <c r="AV40" s="22" t="s">
        <v>76</v>
      </c>
      <c r="AW40" s="23" t="s">
        <v>75</v>
      </c>
      <c r="AX40" s="21" t="s">
        <v>73</v>
      </c>
      <c r="AY40" s="21" t="s">
        <v>74</v>
      </c>
    </row>
    <row r="41" spans="1:39" s="21" customFormat="1" ht="11.25">
      <c r="A41" s="20"/>
      <c r="H41" s="21" t="s">
        <v>72</v>
      </c>
      <c r="Y41" s="21" t="s">
        <v>82</v>
      </c>
      <c r="AM41" s="21" t="s">
        <v>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5" sqref="F45"/>
    </sheetView>
  </sheetViews>
  <sheetFormatPr defaultColWidth="9.140625" defaultRowHeight="12.75"/>
  <cols>
    <col min="1" max="18" width="8.281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2" sqref="A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Bandy</dc:creator>
  <cp:keywords/>
  <dc:description/>
  <cp:lastModifiedBy>Andy</cp:lastModifiedBy>
  <dcterms:created xsi:type="dcterms:W3CDTF">2000-01-26T09:08:41Z</dcterms:created>
  <dcterms:modified xsi:type="dcterms:W3CDTF">2004-09-23T06:14:12Z</dcterms:modified>
  <cp:category/>
  <cp:version/>
  <cp:contentType/>
  <cp:contentStatus/>
</cp:coreProperties>
</file>